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5iQjJU0c3hS5cJ0pGNVWH2omeqfdxQCBirVPTpyKwWyyvCCmMHgXNEPrpnbAT9224eijQbYQPYPadDlP76Lg+w==" workbookSaltValue="j9E75YBKIulgZGpBz1yyj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I10" i="4"/>
  <c r="AT8" i="4"/>
  <c r="AL8" i="4"/>
  <c r="W8" i="4"/>
  <c r="P8" i="4"/>
  <c r="B6" i="4"/>
</calcChain>
</file>

<file path=xl/sharedStrings.xml><?xml version="1.0" encoding="utf-8"?>
<sst xmlns="http://schemas.openxmlformats.org/spreadsheetml/2006/main" count="259" uniqueCount="116">
  <si>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</si>
  <si>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</si>
  <si>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</si>
  <si>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</si>
  <si>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</si>
  <si>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</si>
  <si>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</si>
  <si>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</si>
  <si>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</si>
  <si>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</si>
  <si>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</si>
  <si>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</si>
  <si>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</si>
  <si>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</si>
  <si>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</si>
  <si>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</si>
  <si>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</si>
  <si>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</si>
  <si>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</si>
  <si>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</si>
  <si>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</si>
  <si>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</si>
  <si>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</si>
  <si>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</si>
  <si>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</si>
  <si>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</si>
  <si>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</si>
  <si>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</si>
  <si>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</si>
  <si>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</si>
  <si>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</si>
  <si>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</si>
  <si>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</si>
  <si>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</si>
  <si>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</si>
  <si>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</si>
  <si>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</si>
  <si>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</si>
  <si>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</si>
  <si>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</si>
  <si>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</si>
  <si>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</si>
  <si>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</si>
  <si>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</si>
  <si>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</si>
  <si>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</si>
  <si>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</si>
  <si>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</si>
  <si>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</si>
  <si>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</si>
  <si>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</si>
  <si>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</si>
  <si>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</si>
  <si>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</si>
  <si>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</si>
  <si>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</si>
  <si>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</si>
  <si>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</si>
  <si>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</si>
  <si>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</si>
  <si>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</si>
  <si>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</si>
  <si>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</si>
  <si>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</si>
  <si>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</si>
  <si>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</si>
  <si>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</si>
  <si>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</si>
  <si>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</si>
  <si>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</si>
  <si>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</si>
  <si>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</si>
  <si>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</si>
  <si>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</si>
  <si>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</si>
  <si>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</si>
  <si>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</si>
  <si>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</si>
  <si>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</si>
  <si>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</si>
  <si>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</si>
  <si>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</si>
  <si>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</si>
  <si>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</si>
  <si>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</si>
  <si>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</si>
  <si>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</si>
  <si>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</si>
  <si>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</si>
  <si>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</si>
  <si>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</si>
  <si>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</si>
  <si>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</si>
  <si>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</si>
  <si>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</si>
  <si>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</si>
  <si>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刈谷市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</si>
  <si>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</si>
  <si>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</si>
  <si>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</si>
  <si>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</si>
  <si>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</si>
  <si>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</si>
  <si>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</si>
  <si>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</si>
  <si>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</si>
  <si>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</si>
  <si>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</si>
  <si>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</si>
  <si>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</si>
  <si>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</si>
  <si>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</si>
  <si>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</si>
  <si>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①有形固定資産減価償却率は前年度に比べ上昇したものの全国平均、類似団体平均ともに下回っています。今後も施設の老朽化に伴い上昇していく見込みです。
②管渠老朽化率、③管渠改善率はいずれも全国平均、類似団体平均を下回っています。管渠改善率については、令和２年度はストックマネジメント計画に基づく管渠工事が無かったため、０となっています。各指標について、現状では、管渠等の更新の必要性や緊急性が高まっている状況ではありませんが、当市は昭和27年度から下水道事業に着手しており、今後は老朽化による更新需要が拡大していくことが見込まれることから、ストックマネジメント計画に基づき、適切な維持管理・更新等を行っていきます。</t>
    <rPh sb="113" eb="115">
      <t>カンキョ</t>
    </rPh>
    <rPh sb="115" eb="117">
      <t>カイゼン</t>
    </rPh>
    <rPh sb="117" eb="118">
      <t>リツ</t>
    </rPh>
    <rPh sb="124" eb="126">
      <t>レイワ</t>
    </rPh>
    <rPh sb="127" eb="129">
      <t>ネンド</t>
    </rPh>
    <rPh sb="140" eb="142">
      <t>ケイカク</t>
    </rPh>
    <rPh sb="143" eb="144">
      <t>モト</t>
    </rPh>
    <rPh sb="146" eb="148">
      <t>カンキョ</t>
    </rPh>
    <rPh sb="148" eb="150">
      <t>コウジ</t>
    </rPh>
    <rPh sb="151" eb="152">
      <t>ナ</t>
    </rPh>
    <phoneticPr fontId="4"/>
  </si>
  <si>
    <t>　経費回収率が低く、不足分を一般会計からの繰入金に依存した大変厳しい経営状況が続いています。
　将来的に安定した下水道サービスを提供していくために、中長期的な経営の基本計画である経営戦略を策定するとともに、下水道使用料の適正化に向けた取り組みを推進していくことが必要だと考えています。
　また、令和４年度より愛知県流域下水道が共同汚泥処理体制へ移行するなど、スケールメリットを生かした効率的な管理が可能となる広域化・共同化についての取り組みも進めていきます。
　経営戦略は令和4年度に策定予定です。</t>
    <rPh sb="147" eb="149">
      <t>レイワ</t>
    </rPh>
    <rPh sb="154" eb="157">
      <t>アイチケン</t>
    </rPh>
    <rPh sb="157" eb="159">
      <t>リュウイキ</t>
    </rPh>
    <rPh sb="159" eb="162">
      <t>ゲスイドウ</t>
    </rPh>
    <rPh sb="216" eb="217">
      <t>ト</t>
    </rPh>
    <rPh sb="218" eb="219">
      <t>ク</t>
    </rPh>
    <rPh sb="221" eb="222">
      <t>スス</t>
    </rPh>
    <phoneticPr fontId="4"/>
  </si>
  <si>
    <t>　平成29年度より地方公営企業法を適用したため、28年度の数値は全て0となっています。
①経常収支比率は令和元年度の経常損失から改善し、例年並みの黒字となりましたが、収支の不足分は一般会計からの繰入金で賄っている状況が続いています。
③流動比率は、令和元年度に引き続き、未払金の減少に比べ預金・未収金の減少の割合が大きかったため、前年度からやや悪化しており、収支の改善が必要と考えています。
④企業債残高対事業規模比率は、新型コロナウイルスに係る下水道使用料の減免を行ったことにより、営業収益が減少したため、指標は悪化しています。全国平均、類似団体平均ともに上回っていますが、償還額を超えない範囲での借入を行っていることから、今後の償還が進むことで、徐々に改善していくと考えています。
⑤経費回収率、⑥汚水処理原価はいずれも全国平均、類似団体平均ともに下回っています。経費回収率は汚水処理費がほぼ横ばいであったのに対して、下水道使用料の減免を行ったことにより下水道使用料収入が減少したことから悪化しています。今後は、使用料収入が逓増していくことにより改善が見込まれますが、全国平均等に比べ低い状況に変わりはないため、より一層維持管理に要する経費の見直しや水洗化率の向上を図るとともに、下水道使用料の適正化に向けた取り組みが必要だと考えています。
⑧水洗化率は全国平均、類似団体平均ともに下回っているため、引き続き、未接続世帯に対するPR活動など、水洗化率向上に向けた対策に取り組んでいく必要があると考えています。</t>
    <rPh sb="53" eb="55">
      <t>レイワ</t>
    </rPh>
    <rPh sb="55" eb="57">
      <t>ガンネン</t>
    </rPh>
    <rPh sb="57" eb="58">
      <t>ド</t>
    </rPh>
    <rPh sb="59" eb="61">
      <t>ケイジョウ</t>
    </rPh>
    <rPh sb="61" eb="63">
      <t>ソンシツ</t>
    </rPh>
    <rPh sb="65" eb="67">
      <t>カイゼン</t>
    </rPh>
    <rPh sb="69" eb="71">
      <t>レイネン</t>
    </rPh>
    <rPh sb="71" eb="72">
      <t>ナ</t>
    </rPh>
    <rPh sb="132" eb="133">
      <t>ヒ</t>
    </rPh>
    <rPh sb="134" eb="135">
      <t>ツヅ</t>
    </rPh>
    <rPh sb="144" eb="145">
      <t>クラ</t>
    </rPh>
    <rPh sb="149" eb="152">
      <t>ミシュウキン</t>
    </rPh>
    <rPh sb="214" eb="216">
      <t>シンガタ</t>
    </rPh>
    <rPh sb="224" eb="225">
      <t>カカ</t>
    </rPh>
    <rPh sb="226" eb="229">
      <t>ゲスイドウ</t>
    </rPh>
    <rPh sb="229" eb="232">
      <t>シヨウリョウ</t>
    </rPh>
    <rPh sb="233" eb="235">
      <t>ゲンメン</t>
    </rPh>
    <rPh sb="236" eb="237">
      <t>オコナ</t>
    </rPh>
    <rPh sb="245" eb="247">
      <t>エイギョウ</t>
    </rPh>
    <rPh sb="247" eb="249">
      <t>シュウエキ</t>
    </rPh>
    <rPh sb="250" eb="252">
      <t>ゲンショウ</t>
    </rPh>
    <rPh sb="257" eb="259">
      <t>シヒョウ</t>
    </rPh>
    <rPh sb="260" eb="262">
      <t>アッカ</t>
    </rPh>
    <rPh sb="316" eb="318">
      <t>コンゴ</t>
    </rPh>
    <rPh sb="388" eb="390">
      <t>ケイヒ</t>
    </rPh>
    <rPh sb="390" eb="392">
      <t>カイシュウ</t>
    </rPh>
    <rPh sb="392" eb="393">
      <t>リツ</t>
    </rPh>
    <rPh sb="394" eb="396">
      <t>オスイ</t>
    </rPh>
    <rPh sb="396" eb="398">
      <t>ショリ</t>
    </rPh>
    <rPh sb="398" eb="399">
      <t>ヒ</t>
    </rPh>
    <rPh sb="402" eb="403">
      <t>ヨコ</t>
    </rPh>
    <rPh sb="411" eb="412">
      <t>タイ</t>
    </rPh>
    <rPh sb="415" eb="418">
      <t>ゲスイドウ</t>
    </rPh>
    <rPh sb="418" eb="421">
      <t>シヨウリョウ</t>
    </rPh>
    <rPh sb="422" eb="424">
      <t>ゲンメン</t>
    </rPh>
    <rPh sb="425" eb="426">
      <t>オコナ</t>
    </rPh>
    <rPh sb="433" eb="436">
      <t>ゲスイドウ</t>
    </rPh>
    <rPh sb="436" eb="439">
      <t>シヨウリョウ</t>
    </rPh>
    <rPh sb="439" eb="441">
      <t>シュウニュウ</t>
    </rPh>
    <rPh sb="442" eb="444">
      <t>ゲンショウ</t>
    </rPh>
    <rPh sb="450" eb="452">
      <t>アッカ</t>
    </rPh>
    <rPh sb="458" eb="460">
      <t>コンゴ</t>
    </rPh>
    <rPh sb="479" eb="481">
      <t>カイゼン</t>
    </rPh>
    <rPh sb="482" eb="484">
      <t>ミコ</t>
    </rPh>
    <rPh sb="490" eb="492">
      <t>ゼンコク</t>
    </rPh>
    <rPh sb="492" eb="494">
      <t>ヘイキン</t>
    </rPh>
    <rPh sb="494" eb="495">
      <t>トウ</t>
    </rPh>
    <rPh sb="496" eb="497">
      <t>クラ</t>
    </rPh>
    <rPh sb="498" eb="499">
      <t>ヒク</t>
    </rPh>
    <rPh sb="500" eb="502">
      <t>ジョウキョウ</t>
    </rPh>
    <rPh sb="503" eb="504">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</si>
</sst>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0.14000000000000001</c:v>
                </c:pt>
                <c:pt idx="2">
                  <c:v>0.15</c:v>
                </c:pt>
                <c:pt idx="3">
                  <c:v>0.13</c:v>
                </c:pt>
                <c:pt idx="4" formatCode="#,##0.00;&quot;△&quot;#,##0.00">
                  <c:v>0</c:v>
                </c:pt>
              </c:numCache>
            </c:numRef>
          </c:val>
          <c:extLst>
            <c:ext xmlns:c16="http://schemas.microsoft.com/office/drawing/2014/chart" uri="{C3380CC4-5D6E-409C-BE32-E72D297353CC}">
              <c16:uniqueId val="{00000000-B4F6-4E7F-A014-B6673C27A12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0.05</c:v>
                </c:pt>
                <c:pt idx="3">
                  <c:v>0.19</c:v>
                </c:pt>
                <c:pt idx="4">
                  <c:v>0.19</c:v>
                </c:pt>
              </c:numCache>
            </c:numRef>
          </c:val>
          <c:smooth val="0"/>
          <c:extLst>
            <c:ext xmlns:c16="http://schemas.microsoft.com/office/drawing/2014/chart" uri="{C3380CC4-5D6E-409C-BE32-E72D297353CC}">
              <c16:uniqueId val="{00000001-B4F6-4E7F-A014-B6673C27A12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D2-4711-B99E-05B852EB923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61.32</c:v>
                </c:pt>
                <c:pt idx="4">
                  <c:v>61.7</c:v>
                </c:pt>
              </c:numCache>
            </c:numRef>
          </c:val>
          <c:smooth val="0"/>
          <c:extLst>
            <c:ext xmlns:c16="http://schemas.microsoft.com/office/drawing/2014/chart" uri="{C3380CC4-5D6E-409C-BE32-E72D297353CC}">
              <c16:uniqueId val="{00000001-59D2-4711-B99E-05B852EB923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81.77</c:v>
                </c:pt>
                <c:pt idx="2">
                  <c:v>81.63</c:v>
                </c:pt>
                <c:pt idx="3">
                  <c:v>90.96</c:v>
                </c:pt>
                <c:pt idx="4">
                  <c:v>91.64</c:v>
                </c:pt>
              </c:numCache>
            </c:numRef>
          </c:val>
          <c:extLst>
            <c:ext xmlns:c16="http://schemas.microsoft.com/office/drawing/2014/chart" uri="{C3380CC4-5D6E-409C-BE32-E72D297353CC}">
              <c16:uniqueId val="{00000000-FD1F-45DF-9A3A-67132A3A57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88.14</c:v>
                </c:pt>
                <c:pt idx="2">
                  <c:v>86.76</c:v>
                </c:pt>
                <c:pt idx="3">
                  <c:v>94.58</c:v>
                </c:pt>
                <c:pt idx="4">
                  <c:v>94.56</c:v>
                </c:pt>
              </c:numCache>
            </c:numRef>
          </c:val>
          <c:smooth val="0"/>
          <c:extLst>
            <c:ext xmlns:c16="http://schemas.microsoft.com/office/drawing/2014/chart" uri="{C3380CC4-5D6E-409C-BE32-E72D297353CC}">
              <c16:uniqueId val="{00000001-FD1F-45DF-9A3A-67132A3A57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100.62</c:v>
                </c:pt>
                <c:pt idx="2">
                  <c:v>100.5</c:v>
                </c:pt>
                <c:pt idx="3">
                  <c:v>93.36</c:v>
                </c:pt>
                <c:pt idx="4">
                  <c:v>100.26</c:v>
                </c:pt>
              </c:numCache>
            </c:numRef>
          </c:val>
          <c:extLst>
            <c:ext xmlns:c16="http://schemas.microsoft.com/office/drawing/2014/chart" uri="{C3380CC4-5D6E-409C-BE32-E72D297353CC}">
              <c16:uniqueId val="{00000000-EA89-4D63-A9E0-A28713B31F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104.82</c:v>
                </c:pt>
                <c:pt idx="2">
                  <c:v>104.95</c:v>
                </c:pt>
                <c:pt idx="3">
                  <c:v>107.03</c:v>
                </c:pt>
                <c:pt idx="4">
                  <c:v>106.55</c:v>
                </c:pt>
              </c:numCache>
            </c:numRef>
          </c:val>
          <c:smooth val="0"/>
          <c:extLst>
            <c:ext xmlns:c16="http://schemas.microsoft.com/office/drawing/2014/chart" uri="{C3380CC4-5D6E-409C-BE32-E72D297353CC}">
              <c16:uniqueId val="{00000001-EA89-4D63-A9E0-A28713B31F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2.88</c:v>
                </c:pt>
                <c:pt idx="2">
                  <c:v>5.72</c:v>
                </c:pt>
                <c:pt idx="3">
                  <c:v>8.4600000000000009</c:v>
                </c:pt>
                <c:pt idx="4">
                  <c:v>11.22</c:v>
                </c:pt>
              </c:numCache>
            </c:numRef>
          </c:val>
          <c:extLst>
            <c:ext xmlns:c16="http://schemas.microsoft.com/office/drawing/2014/chart" uri="{C3380CC4-5D6E-409C-BE32-E72D297353CC}">
              <c16:uniqueId val="{00000000-7A33-4B14-A8C6-8B716E88413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12.19</c:v>
                </c:pt>
                <c:pt idx="2">
                  <c:v>10.81</c:v>
                </c:pt>
                <c:pt idx="3">
                  <c:v>31.01</c:v>
                </c:pt>
                <c:pt idx="4">
                  <c:v>28.87</c:v>
                </c:pt>
              </c:numCache>
            </c:numRef>
          </c:val>
          <c:smooth val="0"/>
          <c:extLst>
            <c:ext xmlns:c16="http://schemas.microsoft.com/office/drawing/2014/chart" uri="{C3380CC4-5D6E-409C-BE32-E72D297353CC}">
              <c16:uniqueId val="{00000001-7A33-4B14-A8C6-8B716E88413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3.73</c:v>
                </c:pt>
                <c:pt idx="2">
                  <c:v>3.65</c:v>
                </c:pt>
                <c:pt idx="3">
                  <c:v>3.88</c:v>
                </c:pt>
                <c:pt idx="4">
                  <c:v>4.8099999999999996</c:v>
                </c:pt>
              </c:numCache>
            </c:numRef>
          </c:val>
          <c:extLst>
            <c:ext xmlns:c16="http://schemas.microsoft.com/office/drawing/2014/chart" uri="{C3380CC4-5D6E-409C-BE32-E72D297353CC}">
              <c16:uniqueId val="{00000000-48C2-44C7-8C97-568648D9D25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1.01</c:v>
                </c:pt>
                <c:pt idx="2">
                  <c:v>1.4</c:v>
                </c:pt>
                <c:pt idx="3">
                  <c:v>4.95</c:v>
                </c:pt>
                <c:pt idx="4">
                  <c:v>5.64</c:v>
                </c:pt>
              </c:numCache>
            </c:numRef>
          </c:val>
          <c:smooth val="0"/>
          <c:extLst>
            <c:ext xmlns:c16="http://schemas.microsoft.com/office/drawing/2014/chart" uri="{C3380CC4-5D6E-409C-BE32-E72D297353CC}">
              <c16:uniqueId val="{00000001-48C2-44C7-8C97-568648D9D25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538-4E1C-92FF-D2673875E3A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c:v>0</c:v>
                </c:pt>
                <c:pt idx="3" formatCode="#,##0.00;&quot;△&quot;#,##0.00;&quot;-&quot;">
                  <c:v>7.69</c:v>
                </c:pt>
                <c:pt idx="4" formatCode="#,##0.00;&quot;△&quot;#,##0.00;&quot;-&quot;">
                  <c:v>5.95</c:v>
                </c:pt>
              </c:numCache>
            </c:numRef>
          </c:val>
          <c:smooth val="0"/>
          <c:extLst>
            <c:ext xmlns:c16="http://schemas.microsoft.com/office/drawing/2014/chart" uri="{C3380CC4-5D6E-409C-BE32-E72D297353CC}">
              <c16:uniqueId val="{00000001-2538-4E1C-92FF-D2673875E3A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51.83</c:v>
                </c:pt>
                <c:pt idx="2">
                  <c:v>48.79</c:v>
                </c:pt>
                <c:pt idx="3">
                  <c:v>42.44</c:v>
                </c:pt>
                <c:pt idx="4">
                  <c:v>37.17</c:v>
                </c:pt>
              </c:numCache>
            </c:numRef>
          </c:val>
          <c:extLst>
            <c:ext xmlns:c16="http://schemas.microsoft.com/office/drawing/2014/chart" uri="{C3380CC4-5D6E-409C-BE32-E72D297353CC}">
              <c16:uniqueId val="{00000000-FEC5-4AED-9903-EBACD7EE5A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64.959999999999994</c:v>
                </c:pt>
                <c:pt idx="2">
                  <c:v>42.76</c:v>
                </c:pt>
                <c:pt idx="3">
                  <c:v>73.02</c:v>
                </c:pt>
                <c:pt idx="4">
                  <c:v>72.930000000000007</c:v>
                </c:pt>
              </c:numCache>
            </c:numRef>
          </c:val>
          <c:smooth val="0"/>
          <c:extLst>
            <c:ext xmlns:c16="http://schemas.microsoft.com/office/drawing/2014/chart" uri="{C3380CC4-5D6E-409C-BE32-E72D297353CC}">
              <c16:uniqueId val="{00000001-FEC5-4AED-9903-EBACD7EE5A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1014.51</c:v>
                </c:pt>
                <c:pt idx="2">
                  <c:v>1004.96</c:v>
                </c:pt>
                <c:pt idx="3">
                  <c:v>926.6</c:v>
                </c:pt>
                <c:pt idx="4">
                  <c:v>991.27</c:v>
                </c:pt>
              </c:numCache>
            </c:numRef>
          </c:val>
          <c:extLst>
            <c:ext xmlns:c16="http://schemas.microsoft.com/office/drawing/2014/chart" uri="{C3380CC4-5D6E-409C-BE32-E72D297353CC}">
              <c16:uniqueId val="{00000000-7EE3-4677-9D2D-BFCEEA5FAB6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925.1</c:v>
                </c:pt>
                <c:pt idx="2">
                  <c:v>877.65</c:v>
                </c:pt>
                <c:pt idx="3">
                  <c:v>708.89</c:v>
                </c:pt>
                <c:pt idx="4">
                  <c:v>730.52</c:v>
                </c:pt>
              </c:numCache>
            </c:numRef>
          </c:val>
          <c:smooth val="0"/>
          <c:extLst>
            <c:ext xmlns:c16="http://schemas.microsoft.com/office/drawing/2014/chart" uri="{C3380CC4-5D6E-409C-BE32-E72D297353CC}">
              <c16:uniqueId val="{00000001-7EE3-4677-9D2D-BFCEEA5FAB6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76.430000000000007</c:v>
                </c:pt>
                <c:pt idx="2">
                  <c:v>74.89</c:v>
                </c:pt>
                <c:pt idx="3">
                  <c:v>81.63</c:v>
                </c:pt>
                <c:pt idx="4">
                  <c:v>71.27</c:v>
                </c:pt>
              </c:numCache>
            </c:numRef>
          </c:val>
          <c:extLst>
            <c:ext xmlns:c16="http://schemas.microsoft.com/office/drawing/2014/chart" uri="{C3380CC4-5D6E-409C-BE32-E72D297353CC}">
              <c16:uniqueId val="{00000000-00F7-4E0B-A04A-138C41AE1A9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80.36</c:v>
                </c:pt>
                <c:pt idx="2">
                  <c:v>78.989999999999995</c:v>
                </c:pt>
                <c:pt idx="3">
                  <c:v>97.91</c:v>
                </c:pt>
                <c:pt idx="4">
                  <c:v>98.61</c:v>
                </c:pt>
              </c:numCache>
            </c:numRef>
          </c:val>
          <c:smooth val="0"/>
          <c:extLst>
            <c:ext xmlns:c16="http://schemas.microsoft.com/office/drawing/2014/chart" uri="{C3380CC4-5D6E-409C-BE32-E72D297353CC}">
              <c16:uniqueId val="{00000001-00F7-4E0B-A04A-138C41AE1A9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129.05000000000001</c:v>
                </c:pt>
                <c:pt idx="2">
                  <c:v>131.26</c:v>
                </c:pt>
                <c:pt idx="3">
                  <c:v>120.16</c:v>
                </c:pt>
                <c:pt idx="4">
                  <c:v>118.01</c:v>
                </c:pt>
              </c:numCache>
            </c:numRef>
          </c:val>
          <c:extLst>
            <c:ext xmlns:c16="http://schemas.microsoft.com/office/drawing/2014/chart" uri="{C3380CC4-5D6E-409C-BE32-E72D297353CC}">
              <c16:uniqueId val="{00000000-1B49-42E4-980E-4B9185661AA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145.83000000000001</c:v>
                </c:pt>
                <c:pt idx="2">
                  <c:v>148.15</c:v>
                </c:pt>
                <c:pt idx="3">
                  <c:v>144.11000000000001</c:v>
                </c:pt>
                <c:pt idx="4">
                  <c:v>141.24</c:v>
                </c:pt>
              </c:numCache>
            </c:numRef>
          </c:val>
          <c:smooth val="0"/>
          <c:extLst>
            <c:ext xmlns:c16="http://schemas.microsoft.com/office/drawing/2014/chart" uri="{C3380CC4-5D6E-409C-BE32-E72D297353CC}">
              <c16:uniqueId val="{00000001-1B49-42E4-980E-4B9185661AA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刈谷市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非設置</v>
      </c>
      <c r="AE8" s="50"/>
      <c r="AF8" s="50"/>
      <c r="AG8" s="50"/>
      <c r="AH8" s="50"/>
      <c r="AI8" s="50"/>
      <c r="AJ8" s="50"/>
      <c r="AK8" s="3"/>
      <c r="AL8" s="51">
        <f>データ!S6</f>
        <v>152598</v>
      </c>
      <c r="AM8" s="51"/>
      <c r="AN8" s="51"/>
      <c r="AO8" s="51"/>
      <c r="AP8" s="51"/>
      <c r="AQ8" s="51"/>
      <c r="AR8" s="51"/>
      <c r="AS8" s="51"/>
      <c r="AT8" s="46">
        <f>データ!T6</f>
        <v>50.39</v>
      </c>
      <c r="AU8" s="46"/>
      <c r="AV8" s="46"/>
      <c r="AW8" s="46"/>
      <c r="AX8" s="46"/>
      <c r="AY8" s="46"/>
      <c r="AZ8" s="46"/>
      <c r="BA8" s="46"/>
      <c r="BB8" s="46">
        <f>データ!U6</f>
        <v>3028.34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71.5</v>
      </c>
      <c r="J10" s="46"/>
      <c r="K10" s="46"/>
      <c r="L10" s="46"/>
      <c r="M10" s="46"/>
      <c r="N10" s="46"/>
      <c r="O10" s="46"/>
      <c r="P10" s="46">
        <f>データ!P6</f>
        <v>92.96</v>
      </c>
      <c r="Q10" s="46"/>
      <c r="R10" s="46"/>
      <c r="S10" s="46"/>
      <c r="T10" s="46"/>
      <c r="U10" s="46"/>
      <c r="V10" s="46"/>
      <c r="W10" s="46">
        <f>データ!Q6</f>
        <v>81.430000000000007</v>
      </c>
      <c r="X10" s="46"/>
      <c r="Y10" s="46"/>
      <c r="Z10" s="46"/>
      <c r="AA10" s="46"/>
      <c r="AB10" s="46"/>
      <c r="AC10" s="46"/>
      <c r="AD10" s="51">
        <f>データ!R6</f>
        <v>1650</v>
      </c>
      <c r="AE10" s="51"/>
      <c r="AF10" s="51"/>
      <c r="AG10" s="51"/>
      <c r="AH10" s="51"/>
      <c r="AI10" s="51"/>
      <c r="AJ10" s="51"/>
      <c r="AK10" s="2"/>
      <c r="AL10" s="51">
        <f>データ!V6</f>
        <v>141927</v>
      </c>
      <c r="AM10" s="51"/>
      <c r="AN10" s="51"/>
      <c r="AO10" s="51"/>
      <c r="AP10" s="51"/>
      <c r="AQ10" s="51"/>
      <c r="AR10" s="51"/>
      <c r="AS10" s="51"/>
      <c r="AT10" s="46">
        <f>データ!W6</f>
        <v>22.52</v>
      </c>
      <c r="AU10" s="46"/>
      <c r="AV10" s="46"/>
      <c r="AW10" s="46"/>
      <c r="AX10" s="46"/>
      <c r="AY10" s="46"/>
      <c r="AZ10" s="46"/>
      <c r="BA10" s="46"/>
      <c r="BB10" s="46">
        <f>データ!X6</f>
        <v>6302.26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8y9HFIU13eJV70j/tY9IQiO1ZWeeELWm/HXrVRTwe+yiK+Hi7eJ2GBYEaQhDYzpQxWuBRH2Sp7tc1eYlu7OwIw==" saltValue="Vv43R41ugxAVBpgrOmYH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232106</v>
      </c>
      <c r="D6" s="33">
        <f t="shared" si="3"/>
        <v>46</v>
      </c>
      <c r="E6" s="33">
        <f t="shared" si="3"/>
        <v>17</v>
      </c>
      <c r="F6" s="33">
        <f t="shared" si="3"/>
        <v>1</v>
      </c>
      <c r="G6" s="33">
        <f t="shared" si="3"/>
        <v>0</v>
      </c>
      <c r="H6" s="33" t="str">
        <f t="shared" si="3"/>
        <v>愛知県　刈谷市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71.5</v>
      </c>
      <c r="P6" s="34">
        <f t="shared" si="3"/>
        <v>92.96</v>
      </c>
      <c r="Q6" s="34">
        <f t="shared" si="3"/>
        <v>81.430000000000007</v>
      </c>
      <c r="R6" s="34">
        <f t="shared" si="3"/>
        <v>1650</v>
      </c>
      <c r="S6" s="34">
        <f t="shared" si="3"/>
        <v>152598</v>
      </c>
      <c r="T6" s="34">
        <f t="shared" si="3"/>
        <v>50.39</v>
      </c>
      <c r="U6" s="34">
        <f t="shared" si="3"/>
        <v>3028.34</v>
      </c>
      <c r="V6" s="34">
        <f t="shared" si="3"/>
        <v>141927</v>
      </c>
      <c r="W6" s="34">
        <f t="shared" si="3"/>
        <v>22.52</v>
      </c>
      <c r="X6" s="34">
        <f t="shared" si="3"/>
        <v>6302.26</v>
      </c>
      <c r="Y6" s="35" t="str">
        <f>IF(Y7="",NA(),Y7)</f>
        <v>-</v>
      </c>
      <c r="Z6" s="35">
        <f t="shared" ref="Z6:AH6" si="4">IF(Z7="",NA(),Z7)</f>
        <v>100.62</v>
      </c>
      <c r="AA6" s="35">
        <f t="shared" si="4"/>
        <v>100.5</v>
      </c>
      <c r="AB6" s="35">
        <f t="shared" si="4"/>
        <v>93.36</v>
      </c>
      <c r="AC6" s="35">
        <f t="shared" si="4"/>
        <v>100.26</v>
      </c>
      <c r="AD6" s="35" t="str">
        <f t="shared" si="4"/>
        <v>-</v>
      </c>
      <c r="AE6" s="35">
        <f t="shared" si="4"/>
        <v>104.82</v>
      </c>
      <c r="AF6" s="35">
        <f t="shared" si="4"/>
        <v>104.95</v>
      </c>
      <c r="AG6" s="35">
        <f t="shared" si="4"/>
        <v>107.03</v>
      </c>
      <c r="AH6" s="35">
        <f t="shared" si="4"/>
        <v>106.55</v>
      </c>
      <c r="AI6" s="34" t="str">
        <f>IF(AI7="","",IF(AI7="-","【-】","【"&amp;SUBSTITUTE(TEXT(AI7,"#,##0.00"),"-","△")&amp;"】"))</f>
        <v>【106.67】</v>
      </c>
      <c r="AJ6" s="35" t="str">
        <f>IF(AJ7="",NA(),AJ7)</f>
        <v>-</v>
      </c>
      <c r="AK6" s="34">
        <f t="shared" ref="AK6:AS6" si="5">IF(AK7="",NA(),AK7)</f>
        <v>0</v>
      </c>
      <c r="AL6" s="34">
        <f t="shared" si="5"/>
        <v>0</v>
      </c>
      <c r="AM6" s="34">
        <f t="shared" si="5"/>
        <v>0</v>
      </c>
      <c r="AN6" s="34">
        <f t="shared" si="5"/>
        <v>0</v>
      </c>
      <c r="AO6" s="35" t="str">
        <f t="shared" si="5"/>
        <v>-</v>
      </c>
      <c r="AP6" s="34">
        <f t="shared" si="5"/>
        <v>0</v>
      </c>
      <c r="AQ6" s="34">
        <f t="shared" si="5"/>
        <v>0</v>
      </c>
      <c r="AR6" s="35">
        <f t="shared" si="5"/>
        <v>7.69</v>
      </c>
      <c r="AS6" s="35">
        <f t="shared" si="5"/>
        <v>5.95</v>
      </c>
      <c r="AT6" s="34" t="str">
        <f>IF(AT7="","",IF(AT7="-","【-】","【"&amp;SUBSTITUTE(TEXT(AT7,"#,##0.00"),"-","△")&amp;"】"))</f>
        <v>【3.64】</v>
      </c>
      <c r="AU6" s="35" t="str">
        <f>IF(AU7="",NA(),AU7)</f>
        <v>-</v>
      </c>
      <c r="AV6" s="35">
        <f t="shared" ref="AV6:BD6" si="6">IF(AV7="",NA(),AV7)</f>
        <v>51.83</v>
      </c>
      <c r="AW6" s="35">
        <f t="shared" si="6"/>
        <v>48.79</v>
      </c>
      <c r="AX6" s="35">
        <f t="shared" si="6"/>
        <v>42.44</v>
      </c>
      <c r="AY6" s="35">
        <f t="shared" si="6"/>
        <v>37.17</v>
      </c>
      <c r="AZ6" s="35" t="str">
        <f t="shared" si="6"/>
        <v>-</v>
      </c>
      <c r="BA6" s="35">
        <f t="shared" si="6"/>
        <v>64.959999999999994</v>
      </c>
      <c r="BB6" s="35">
        <f t="shared" si="6"/>
        <v>42.76</v>
      </c>
      <c r="BC6" s="35">
        <f t="shared" si="6"/>
        <v>73.02</v>
      </c>
      <c r="BD6" s="35">
        <f t="shared" si="6"/>
        <v>72.930000000000007</v>
      </c>
      <c r="BE6" s="34" t="str">
        <f>IF(BE7="","",IF(BE7="-","【-】","【"&amp;SUBSTITUTE(TEXT(BE7,"#,##0.00"),"-","△")&amp;"】"))</f>
        <v>【67.52】</v>
      </c>
      <c r="BF6" s="35" t="str">
        <f>IF(BF7="",NA(),BF7)</f>
        <v>-</v>
      </c>
      <c r="BG6" s="35">
        <f t="shared" ref="BG6:BO6" si="7">IF(BG7="",NA(),BG7)</f>
        <v>1014.51</v>
      </c>
      <c r="BH6" s="35">
        <f t="shared" si="7"/>
        <v>1004.96</v>
      </c>
      <c r="BI6" s="35">
        <f t="shared" si="7"/>
        <v>926.6</v>
      </c>
      <c r="BJ6" s="35">
        <f t="shared" si="7"/>
        <v>991.27</v>
      </c>
      <c r="BK6" s="35" t="str">
        <f t="shared" si="7"/>
        <v>-</v>
      </c>
      <c r="BL6" s="35">
        <f t="shared" si="7"/>
        <v>925.1</v>
      </c>
      <c r="BM6" s="35">
        <f t="shared" si="7"/>
        <v>877.65</v>
      </c>
      <c r="BN6" s="35">
        <f t="shared" si="7"/>
        <v>708.89</v>
      </c>
      <c r="BO6" s="35">
        <f t="shared" si="7"/>
        <v>730.52</v>
      </c>
      <c r="BP6" s="34" t="str">
        <f>IF(BP7="","",IF(BP7="-","【-】","【"&amp;SUBSTITUTE(TEXT(BP7,"#,##0.00"),"-","△")&amp;"】"))</f>
        <v>【705.21】</v>
      </c>
      <c r="BQ6" s="35" t="str">
        <f>IF(BQ7="",NA(),BQ7)</f>
        <v>-</v>
      </c>
      <c r="BR6" s="35">
        <f t="shared" ref="BR6:BZ6" si="8">IF(BR7="",NA(),BR7)</f>
        <v>76.430000000000007</v>
      </c>
      <c r="BS6" s="35">
        <f t="shared" si="8"/>
        <v>74.89</v>
      </c>
      <c r="BT6" s="35">
        <f t="shared" si="8"/>
        <v>81.63</v>
      </c>
      <c r="BU6" s="35">
        <f t="shared" si="8"/>
        <v>71.27</v>
      </c>
      <c r="BV6" s="35" t="str">
        <f t="shared" si="8"/>
        <v>-</v>
      </c>
      <c r="BW6" s="35">
        <f t="shared" si="8"/>
        <v>80.36</v>
      </c>
      <c r="BX6" s="35">
        <f t="shared" si="8"/>
        <v>78.989999999999995</v>
      </c>
      <c r="BY6" s="35">
        <f t="shared" si="8"/>
        <v>97.91</v>
      </c>
      <c r="BZ6" s="35">
        <f t="shared" si="8"/>
        <v>98.61</v>
      </c>
      <c r="CA6" s="34" t="str">
        <f>IF(CA7="","",IF(CA7="-","【-】","【"&amp;SUBSTITUTE(TEXT(CA7,"#,##0.00"),"-","△")&amp;"】"))</f>
        <v>【98.96】</v>
      </c>
      <c r="CB6" s="35" t="str">
        <f>IF(CB7="",NA(),CB7)</f>
        <v>-</v>
      </c>
      <c r="CC6" s="35">
        <f t="shared" ref="CC6:CK6" si="9">IF(CC7="",NA(),CC7)</f>
        <v>129.05000000000001</v>
      </c>
      <c r="CD6" s="35">
        <f t="shared" si="9"/>
        <v>131.26</v>
      </c>
      <c r="CE6" s="35">
        <f t="shared" si="9"/>
        <v>120.16</v>
      </c>
      <c r="CF6" s="35">
        <f t="shared" si="9"/>
        <v>118.01</v>
      </c>
      <c r="CG6" s="35" t="str">
        <f t="shared" si="9"/>
        <v>-</v>
      </c>
      <c r="CH6" s="35">
        <f t="shared" si="9"/>
        <v>145.83000000000001</v>
      </c>
      <c r="CI6" s="35">
        <f t="shared" si="9"/>
        <v>148.15</v>
      </c>
      <c r="CJ6" s="35">
        <f t="shared" si="9"/>
        <v>144.11000000000001</v>
      </c>
      <c r="CK6" s="35">
        <f t="shared" si="9"/>
        <v>141.24</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61.32</v>
      </c>
      <c r="CV6" s="35">
        <f t="shared" si="10"/>
        <v>61.7</v>
      </c>
      <c r="CW6" s="34" t="str">
        <f>IF(CW7="","",IF(CW7="-","【-】","【"&amp;SUBSTITUTE(TEXT(CW7,"#,##0.00"),"-","△")&amp;"】"))</f>
        <v>【59.57】</v>
      </c>
      <c r="CX6" s="35" t="str">
        <f>IF(CX7="",NA(),CX7)</f>
        <v>-</v>
      </c>
      <c r="CY6" s="35">
        <f t="shared" ref="CY6:DG6" si="11">IF(CY7="",NA(),CY7)</f>
        <v>81.77</v>
      </c>
      <c r="CZ6" s="35">
        <f t="shared" si="11"/>
        <v>81.63</v>
      </c>
      <c r="DA6" s="35">
        <f t="shared" si="11"/>
        <v>90.96</v>
      </c>
      <c r="DB6" s="35">
        <f t="shared" si="11"/>
        <v>91.64</v>
      </c>
      <c r="DC6" s="35" t="str">
        <f t="shared" si="11"/>
        <v>-</v>
      </c>
      <c r="DD6" s="35">
        <f t="shared" si="11"/>
        <v>88.14</v>
      </c>
      <c r="DE6" s="35">
        <f t="shared" si="11"/>
        <v>86.76</v>
      </c>
      <c r="DF6" s="35">
        <f t="shared" si="11"/>
        <v>94.58</v>
      </c>
      <c r="DG6" s="35">
        <f t="shared" si="11"/>
        <v>94.56</v>
      </c>
      <c r="DH6" s="34" t="str">
        <f>IF(DH7="","",IF(DH7="-","【-】","【"&amp;SUBSTITUTE(TEXT(DH7,"#,##0.00"),"-","△")&amp;"】"))</f>
        <v>【95.57】</v>
      </c>
      <c r="DI6" s="35" t="str">
        <f>IF(DI7="",NA(),DI7)</f>
        <v>-</v>
      </c>
      <c r="DJ6" s="35">
        <f t="shared" ref="DJ6:DR6" si="12">IF(DJ7="",NA(),DJ7)</f>
        <v>2.88</v>
      </c>
      <c r="DK6" s="35">
        <f t="shared" si="12"/>
        <v>5.72</v>
      </c>
      <c r="DL6" s="35">
        <f t="shared" si="12"/>
        <v>8.4600000000000009</v>
      </c>
      <c r="DM6" s="35">
        <f t="shared" si="12"/>
        <v>11.22</v>
      </c>
      <c r="DN6" s="35" t="str">
        <f t="shared" si="12"/>
        <v>-</v>
      </c>
      <c r="DO6" s="35">
        <f t="shared" si="12"/>
        <v>12.19</v>
      </c>
      <c r="DP6" s="35">
        <f t="shared" si="12"/>
        <v>10.81</v>
      </c>
      <c r="DQ6" s="35">
        <f t="shared" si="12"/>
        <v>31.01</v>
      </c>
      <c r="DR6" s="35">
        <f t="shared" si="12"/>
        <v>28.87</v>
      </c>
      <c r="DS6" s="34" t="str">
        <f>IF(DS7="","",IF(DS7="-","【-】","【"&amp;SUBSTITUTE(TEXT(DS7,"#,##0.00"),"-","△")&amp;"】"))</f>
        <v>【36.52】</v>
      </c>
      <c r="DT6" s="35" t="str">
        <f>IF(DT7="",NA(),DT7)</f>
        <v>-</v>
      </c>
      <c r="DU6" s="35">
        <f t="shared" ref="DU6:EC6" si="13">IF(DU7="",NA(),DU7)</f>
        <v>3.73</v>
      </c>
      <c r="DV6" s="35">
        <f t="shared" si="13"/>
        <v>3.65</v>
      </c>
      <c r="DW6" s="35">
        <f t="shared" si="13"/>
        <v>3.88</v>
      </c>
      <c r="DX6" s="35">
        <f t="shared" si="13"/>
        <v>4.8099999999999996</v>
      </c>
      <c r="DY6" s="35" t="str">
        <f t="shared" si="13"/>
        <v>-</v>
      </c>
      <c r="DZ6" s="35">
        <f t="shared" si="13"/>
        <v>1.01</v>
      </c>
      <c r="EA6" s="35">
        <f t="shared" si="13"/>
        <v>1.4</v>
      </c>
      <c r="EB6" s="35">
        <f t="shared" si="13"/>
        <v>4.95</v>
      </c>
      <c r="EC6" s="35">
        <f t="shared" si="13"/>
        <v>5.64</v>
      </c>
      <c r="ED6" s="34" t="str">
        <f>IF(ED7="","",IF(ED7="-","【-】","【"&amp;SUBSTITUTE(TEXT(ED7,"#,##0.00"),"-","△")&amp;"】"))</f>
        <v>【5.72】</v>
      </c>
      <c r="EE6" s="35" t="str">
        <f>IF(EE7="",NA(),EE7)</f>
        <v>-</v>
      </c>
      <c r="EF6" s="35">
        <f t="shared" ref="EF6:EN6" si="14">IF(EF7="",NA(),EF7)</f>
        <v>0.14000000000000001</v>
      </c>
      <c r="EG6" s="35">
        <f t="shared" si="14"/>
        <v>0.15</v>
      </c>
      <c r="EH6" s="35">
        <f t="shared" si="14"/>
        <v>0.13</v>
      </c>
      <c r="EI6" s="34">
        <f t="shared" si="14"/>
        <v>0</v>
      </c>
      <c r="EJ6" s="35" t="str">
        <f t="shared" si="14"/>
        <v>-</v>
      </c>
      <c r="EK6" s="35">
        <f t="shared" si="14"/>
        <v>0.12</v>
      </c>
      <c r="EL6" s="35">
        <f t="shared" si="14"/>
        <v>0.05</v>
      </c>
      <c r="EM6" s="35">
        <f t="shared" si="14"/>
        <v>0.19</v>
      </c>
      <c r="EN6" s="35">
        <f t="shared" si="14"/>
        <v>0.19</v>
      </c>
      <c r="EO6" s="34" t="str">
        <f>IF(EO7="","",IF(EO7="-","【-】","【"&amp;SUBSTITUTE(TEXT(EO7,"#,##0.00"),"-","△")&amp;"】"))</f>
        <v>【0.30】</v>
      </c>
    </row>
    <row r="7" spans="1:148" s="36" customFormat="1" x14ac:dyDescent="0.15">
      <c r="A7" s="28"/>
      <c r="B7" s="37">
        <v>2020</v>
      </c>
      <c r="C7" s="37">
        <v>232106</v>
      </c>
      <c r="D7" s="37">
        <v>46</v>
      </c>
      <c r="E7" s="37">
        <v>17</v>
      </c>
      <c r="F7" s="37">
        <v>1</v>
      </c>
      <c r="G7" s="37">
        <v>0</v>
      </c>
      <c r="H7" s="37" t="s">
        <v>96</v>
      </c>
      <c r="I7" s="37" t="s">
        <v>97</v>
      </c>
      <c r="J7" s="37" t="s">
        <v>98</v>
      </c>
      <c r="K7" s="37" t="s">
        <v>99</v>
      </c>
      <c r="L7" s="37" t="s">
        <v>100</v>
      </c>
      <c r="M7" s="37" t="s">
        <v>101</v>
      </c>
      <c r="N7" s="38" t="s">
        <v>102</v>
      </c>
      <c r="O7" s="38">
        <v>71.5</v>
      </c>
      <c r="P7" s="38">
        <v>92.96</v>
      </c>
      <c r="Q7" s="38">
        <v>81.430000000000007</v>
      </c>
      <c r="R7" s="38">
        <v>1650</v>
      </c>
      <c r="S7" s="38">
        <v>152598</v>
      </c>
      <c r="T7" s="38">
        <v>50.39</v>
      </c>
      <c r="U7" s="38">
        <v>3028.34</v>
      </c>
      <c r="V7" s="38">
        <v>141927</v>
      </c>
      <c r="W7" s="38">
        <v>22.52</v>
      </c>
      <c r="X7" s="38">
        <v>6302.26</v>
      </c>
      <c r="Y7" s="38" t="s">
        <v>102</v>
      </c>
      <c r="Z7" s="38">
        <v>100.62</v>
      </c>
      <c r="AA7" s="38">
        <v>100.5</v>
      </c>
      <c r="AB7" s="38">
        <v>93.36</v>
      </c>
      <c r="AC7" s="38">
        <v>100.26</v>
      </c>
      <c r="AD7" s="38" t="s">
        <v>102</v>
      </c>
      <c r="AE7" s="38">
        <v>104.82</v>
      </c>
      <c r="AF7" s="38">
        <v>104.95</v>
      </c>
      <c r="AG7" s="38">
        <v>107.03</v>
      </c>
      <c r="AH7" s="38">
        <v>106.55</v>
      </c>
      <c r="AI7" s="38">
        <v>106.67</v>
      </c>
      <c r="AJ7" s="38" t="s">
        <v>102</v>
      </c>
      <c r="AK7" s="38">
        <v>0</v>
      </c>
      <c r="AL7" s="38">
        <v>0</v>
      </c>
      <c r="AM7" s="38">
        <v>0</v>
      </c>
      <c r="AN7" s="38">
        <v>0</v>
      </c>
      <c r="AO7" s="38" t="s">
        <v>102</v>
      </c>
      <c r="AP7" s="38">
        <v>0</v>
      </c>
      <c r="AQ7" s="38">
        <v>0</v>
      </c>
      <c r="AR7" s="38">
        <v>7.69</v>
      </c>
      <c r="AS7" s="38">
        <v>5.95</v>
      </c>
      <c r="AT7" s="38">
        <v>3.64</v>
      </c>
      <c r="AU7" s="38" t="s">
        <v>102</v>
      </c>
      <c r="AV7" s="38">
        <v>51.83</v>
      </c>
      <c r="AW7" s="38">
        <v>48.79</v>
      </c>
      <c r="AX7" s="38">
        <v>42.44</v>
      </c>
      <c r="AY7" s="38">
        <v>37.17</v>
      </c>
      <c r="AZ7" s="38" t="s">
        <v>102</v>
      </c>
      <c r="BA7" s="38">
        <v>64.959999999999994</v>
      </c>
      <c r="BB7" s="38">
        <v>42.76</v>
      </c>
      <c r="BC7" s="38">
        <v>73.02</v>
      </c>
      <c r="BD7" s="38">
        <v>72.930000000000007</v>
      </c>
      <c r="BE7" s="38">
        <v>67.52</v>
      </c>
      <c r="BF7" s="38" t="s">
        <v>102</v>
      </c>
      <c r="BG7" s="38">
        <v>1014.51</v>
      </c>
      <c r="BH7" s="38">
        <v>1004.96</v>
      </c>
      <c r="BI7" s="38">
        <v>926.6</v>
      </c>
      <c r="BJ7" s="38">
        <v>991.27</v>
      </c>
      <c r="BK7" s="38" t="s">
        <v>102</v>
      </c>
      <c r="BL7" s="38">
        <v>925.1</v>
      </c>
      <c r="BM7" s="38">
        <v>877.65</v>
      </c>
      <c r="BN7" s="38">
        <v>708.89</v>
      </c>
      <c r="BO7" s="38">
        <v>730.52</v>
      </c>
      <c r="BP7" s="38">
        <v>705.21</v>
      </c>
      <c r="BQ7" s="38" t="s">
        <v>102</v>
      </c>
      <c r="BR7" s="38">
        <v>76.430000000000007</v>
      </c>
      <c r="BS7" s="38">
        <v>74.89</v>
      </c>
      <c r="BT7" s="38">
        <v>81.63</v>
      </c>
      <c r="BU7" s="38">
        <v>71.27</v>
      </c>
      <c r="BV7" s="38" t="s">
        <v>102</v>
      </c>
      <c r="BW7" s="38">
        <v>80.36</v>
      </c>
      <c r="BX7" s="38">
        <v>78.989999999999995</v>
      </c>
      <c r="BY7" s="38">
        <v>97.91</v>
      </c>
      <c r="BZ7" s="38">
        <v>98.61</v>
      </c>
      <c r="CA7" s="38">
        <v>98.96</v>
      </c>
      <c r="CB7" s="38" t="s">
        <v>102</v>
      </c>
      <c r="CC7" s="38">
        <v>129.05000000000001</v>
      </c>
      <c r="CD7" s="38">
        <v>131.26</v>
      </c>
      <c r="CE7" s="38">
        <v>120.16</v>
      </c>
      <c r="CF7" s="38">
        <v>118.01</v>
      </c>
      <c r="CG7" s="38" t="s">
        <v>102</v>
      </c>
      <c r="CH7" s="38">
        <v>145.83000000000001</v>
      </c>
      <c r="CI7" s="38">
        <v>148.15</v>
      </c>
      <c r="CJ7" s="38">
        <v>144.11000000000001</v>
      </c>
      <c r="CK7" s="38">
        <v>141.24</v>
      </c>
      <c r="CL7" s="38">
        <v>134.52000000000001</v>
      </c>
      <c r="CM7" s="38" t="s">
        <v>102</v>
      </c>
      <c r="CN7" s="38" t="s">
        <v>102</v>
      </c>
      <c r="CO7" s="38" t="s">
        <v>102</v>
      </c>
      <c r="CP7" s="38" t="s">
        <v>102</v>
      </c>
      <c r="CQ7" s="38" t="s">
        <v>102</v>
      </c>
      <c r="CR7" s="38" t="s">
        <v>102</v>
      </c>
      <c r="CS7" s="38" t="s">
        <v>102</v>
      </c>
      <c r="CT7" s="38" t="s">
        <v>102</v>
      </c>
      <c r="CU7" s="38">
        <v>61.32</v>
      </c>
      <c r="CV7" s="38">
        <v>61.7</v>
      </c>
      <c r="CW7" s="38">
        <v>59.57</v>
      </c>
      <c r="CX7" s="38" t="s">
        <v>102</v>
      </c>
      <c r="CY7" s="38">
        <v>81.77</v>
      </c>
      <c r="CZ7" s="38">
        <v>81.63</v>
      </c>
      <c r="DA7" s="38">
        <v>90.96</v>
      </c>
      <c r="DB7" s="38">
        <v>91.64</v>
      </c>
      <c r="DC7" s="38" t="s">
        <v>102</v>
      </c>
      <c r="DD7" s="38">
        <v>88.14</v>
      </c>
      <c r="DE7" s="38">
        <v>86.76</v>
      </c>
      <c r="DF7" s="38">
        <v>94.58</v>
      </c>
      <c r="DG7" s="38">
        <v>94.56</v>
      </c>
      <c r="DH7" s="38">
        <v>95.57</v>
      </c>
      <c r="DI7" s="38" t="s">
        <v>102</v>
      </c>
      <c r="DJ7" s="38">
        <v>2.88</v>
      </c>
      <c r="DK7" s="38">
        <v>5.72</v>
      </c>
      <c r="DL7" s="38">
        <v>8.4600000000000009</v>
      </c>
      <c r="DM7" s="38">
        <v>11.22</v>
      </c>
      <c r="DN7" s="38" t="s">
        <v>102</v>
      </c>
      <c r="DO7" s="38">
        <v>12.19</v>
      </c>
      <c r="DP7" s="38">
        <v>10.81</v>
      </c>
      <c r="DQ7" s="38">
        <v>31.01</v>
      </c>
      <c r="DR7" s="38">
        <v>28.87</v>
      </c>
      <c r="DS7" s="38">
        <v>36.520000000000003</v>
      </c>
      <c r="DT7" s="38" t="s">
        <v>102</v>
      </c>
      <c r="DU7" s="38">
        <v>3.73</v>
      </c>
      <c r="DV7" s="38">
        <v>3.65</v>
      </c>
      <c r="DW7" s="38">
        <v>3.88</v>
      </c>
      <c r="DX7" s="38">
        <v>4.8099999999999996</v>
      </c>
      <c r="DY7" s="38" t="s">
        <v>102</v>
      </c>
      <c r="DZ7" s="38">
        <v>1.01</v>
      </c>
      <c r="EA7" s="38">
        <v>1.4</v>
      </c>
      <c r="EB7" s="38">
        <v>4.95</v>
      </c>
      <c r="EC7" s="38">
        <v>5.64</v>
      </c>
      <c r="ED7" s="38">
        <v>5.72</v>
      </c>
      <c r="EE7" s="38" t="s">
        <v>102</v>
      </c>
      <c r="EF7" s="38">
        <v>0.14000000000000001</v>
      </c>
      <c r="EG7" s="38">
        <v>0.15</v>
      </c>
      <c r="EH7" s="38">
        <v>0.13</v>
      </c>
      <c r="EI7" s="38">
        <v>0</v>
      </c>
      <c r="EJ7" s="38" t="s">
        <v>102</v>
      </c>
      <c r="EK7" s="38">
        <v>0.12</v>
      </c>
      <c r="EL7" s="38">
        <v>0.05</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2022-01-11T05:52:46Z</cp:lastPrinted>
  <dcterms:created xsi:type="dcterms:W3CDTF">2021-12-03T07:13:52Z</dcterms:created>
  <dcterms:modified xsi:type="dcterms:W3CDTF">2022-01-27T07:36:22Z</dcterms:modified>
  <cp:category/>
</cp:coreProperties>
</file>