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UynZjpMG7Tb4Dh2YwwH0NGsmUlk+LVGZpau0BPYy8bHgA2fz4o8L26UpUg7hcc+24OOkPYZMHbFku+vy2P3LxA==" workbookSaltValue="IMXnFofZROtyjjoeNQOh0A==" workbookSpinCount="100000" lockStructure="1"/>
  <bookViews>
    <workbookView xWindow="0" yWindow="0" windowWidth="19410" windowHeight="67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<sst xmlns="http://schemas.openxmlformats.org/spreadsheetml/2006/main" count="301" uniqueCount="117">
  <si>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</si>
  <si>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</si>
  <si>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</si>
  <si>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</si>
  <si>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</si>
  <si>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</si>
  <si>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</si>
  <si>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</si>
  <si>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</si>
  <si>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</si>
  <si>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</si>
  <si>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</si>
  <si>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</si>
  <si>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</si>
  <si>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</si>
  <si>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</si>
  <si>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</si>
  <si>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</si>
  <si>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</si>
  <si>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</si>
  <si>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</si>
  <si>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</si>
  <si>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</si>
  <si>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</si>
  <si>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</si>
  <si>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</si>
  <si>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</si>
  <si>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</si>
  <si>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</si>
  <si>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</si>
  <si>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</si>
  <si>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</si>
  <si>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</si>
  <si>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</si>
  <si>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</si>
  <si>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</si>
  <si>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</si>
  <si>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</si>
  <si>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</si>
  <si>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</si>
  <si>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</si>
  <si>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</si>
  <si>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</si>
  <si>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</si>
  <si>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</si>
  <si>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</si>
  <si>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</si>
  <si>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</si>
  <si>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</si>
  <si>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</si>
  <si>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</si>
  <si>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</si>
  <si>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</si>
  <si>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</si>
  <si>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</si>
  <si>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</si>
  <si>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</si>
  <si>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</si>
  <si>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</si>
  <si>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</si>
  <si>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</si>
  <si>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</si>
  <si>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</si>
  <si>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</si>
  <si>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</si>
  <si>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</si>
  <si>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</si>
  <si>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</si>
  <si>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</si>
  <si>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</si>
  <si>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</si>
  <si>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</si>
  <si>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</si>
  <si>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</si>
  <si>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</si>
  <si>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</si>
  <si>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</si>
  <si>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</si>
  <si>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</si>
  <si>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</si>
  <si>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</si>
  <si>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</si>
  <si>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</si>
  <si>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</si>
  <si>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</si>
  <si>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</si>
  <si>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</si>
  <si>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</si>
  <si>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</si>
  <si>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</si>
  <si>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</si>
  <si>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</si>
  <si>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</si>
  <si>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</si>
  <si>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</si>
  <si>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</si>
  <si>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</si>
  <si>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</si>
  <si>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</si>
  <si>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公共下水道</t>
  </si>
  <si>
    <t>Ac2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</si>
  <si>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</si>
  <si>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</si>
  <si>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</si>
  <si>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</si>
  <si>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</si>
  <si>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</si>
  <si>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</si>
  <si>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</si>
  <si>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</si>
  <si>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</si>
  <si>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</si>
  <si>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</si>
  <si>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</si>
  <si>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全国及び類似団体の平均値と比べ低い水準です。今後、施設の法定耐用年数の経過時期が集中することが想定されるため、定期的な施設点検等を行い、老朽管の改築、更新、耐震化などを計画的に進めていく必要があります。
　本市の公共下水道事業は、平成５年度から供用を開始しており、令和２年度末で２８年を経過しています。
　耐用年数(５０年)を経過した管渠はないため、②管渠老朽化率は該当ありません。
　また、更新などを必要とする管渠はありませんが、平成２７年度から耐震補強工事を行っています。令和２年度は、耐震補強工事の対象となる管渠がなかったため、③管渠改善率は、0％となっています。</t>
    <phoneticPr fontId="4"/>
  </si>
  <si>
    <t>【健全性について】
　令和２年度における①経常収支比率は、99.43％で、⑤経費回収率は、70％となっており、下水道使用料だけでは汚水処理に係る経費が賄えておらず、単年度の収支が赤字である状況です。今後、経費の節減や下水道接続促進活動などによる財源の確保に努めるとともに、適正な使用料の設定について、検討する必要があると考えています。
　③流動比率は、全国平均値を下回っていますが、これは企業債に係る流動負債が大きいためです。しかし、今後は、下水道整備の最盛期を過ぎ、企業債の借入額も減少することから、同比率も徐々に良化するものと考えられます。
  ④企業債残高対事業規模比率は、全国及び類似団体の平均値を下回っています。これは、企業債償還額に対して借入額が少なく、企業債未償還残高が減少していることによるものと考えられます。
【効率性について】
　⑥汚水処理原価は、137.02円であり、類似団体平均値は下回っているものの、全国平均値を上回っています。汚水処理費の節減などにより経営の改善に向けて取り組む必要があります。
　⑧水洗化率は、類似団体平均値よりも高くなっています。これは、接続促進の取組みなどによるものと考えられます。</t>
    <rPh sb="217" eb="219">
      <t>コンゴ</t>
    </rPh>
    <rPh sb="221" eb="224">
      <t>ゲスイドウ</t>
    </rPh>
    <rPh sb="224" eb="226">
      <t>セイビ</t>
    </rPh>
    <rPh sb="227" eb="230">
      <t>サイセイキ</t>
    </rPh>
    <rPh sb="231" eb="232">
      <t>ス</t>
    </rPh>
    <rPh sb="234" eb="236">
      <t>キギョウ</t>
    </rPh>
    <rPh sb="236" eb="237">
      <t>サイ</t>
    </rPh>
    <rPh sb="238" eb="240">
      <t>カリイ</t>
    </rPh>
    <rPh sb="240" eb="241">
      <t>ガク</t>
    </rPh>
    <rPh sb="242" eb="244">
      <t>ゲンショウ</t>
    </rPh>
    <rPh sb="315" eb="317">
      <t>キギョウ</t>
    </rPh>
    <rPh sb="317" eb="318">
      <t>サイ</t>
    </rPh>
    <rPh sb="336" eb="339">
      <t>ミショウカン</t>
    </rPh>
    <phoneticPr fontId="4"/>
  </si>
  <si>
    <t>　今後、下水道施設の老朽化に伴う更新などに多額の費用が必要となる一方、人口減少や節水意識の向上などにより使用料収入が減少することが想定されます。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とともに、適正な使用料の設定について、検討する必要があると考えています。
　これらのことを踏まえ、将来のビジョンを分かりやすく使用者に示すとともに、令和２年度に策定した経営戦略について、令和５年度までに見直しを行う予定です。</t>
    <rPh sb="1" eb="3">
      <t>コンゴ</t>
    </rPh>
    <rPh sb="4" eb="7">
      <t>ゲスイドウ</t>
    </rPh>
    <rPh sb="7" eb="9">
      <t>シセツ</t>
    </rPh>
    <rPh sb="10" eb="13">
      <t>ロウキュウカ</t>
    </rPh>
    <rPh sb="14" eb="15">
      <t>トモナ</t>
    </rPh>
    <rPh sb="16" eb="18">
      <t>コウシン</t>
    </rPh>
    <rPh sb="21" eb="23">
      <t>タガク</t>
    </rPh>
    <rPh sb="24" eb="26">
      <t>ヒヨウ</t>
    </rPh>
    <rPh sb="27" eb="29">
      <t>ヒツヨウ</t>
    </rPh>
    <rPh sb="32" eb="34">
      <t>イッポウ</t>
    </rPh>
    <rPh sb="35" eb="37">
      <t>ジンコウ</t>
    </rPh>
    <rPh sb="37" eb="39">
      <t>ゲンショウ</t>
    </rPh>
    <rPh sb="40" eb="42">
      <t>セッスイ</t>
    </rPh>
    <rPh sb="42" eb="44">
      <t>イシキ</t>
    </rPh>
    <rPh sb="45" eb="47">
      <t>コウジョウ</t>
    </rPh>
    <rPh sb="52" eb="55">
      <t>シヨウリョウ</t>
    </rPh>
    <rPh sb="55" eb="57">
      <t>シュウニュウ</t>
    </rPh>
    <rPh sb="58" eb="60">
      <t>ゲンショウ</t>
    </rPh>
    <rPh sb="65" eb="67">
      <t>ソウテイ</t>
    </rPh>
    <rPh sb="74" eb="77">
      <t>アンテイテキ</t>
    </rPh>
    <rPh sb="86" eb="88">
      <t>ケイゾク</t>
    </rPh>
    <rPh sb="93" eb="95">
      <t>イジ</t>
    </rPh>
    <rPh sb="95" eb="97">
      <t>カンリ</t>
    </rPh>
    <rPh sb="98" eb="101">
      <t>コウリツカ</t>
    </rPh>
    <rPh sb="106" eb="108">
      <t>ケイヒ</t>
    </rPh>
    <rPh sb="108" eb="110">
      <t>セツゲン</t>
    </rPh>
    <rPh sb="111" eb="114">
      <t>ゲスイドウ</t>
    </rPh>
    <rPh sb="114" eb="116">
      <t>セツゾク</t>
    </rPh>
    <rPh sb="116" eb="118">
      <t>ソクシン</t>
    </rPh>
    <rPh sb="118" eb="120">
      <t>カツドウ</t>
    </rPh>
    <rPh sb="125" eb="127">
      <t>ザイゲン</t>
    </rPh>
    <rPh sb="128" eb="130">
      <t>カクホ</t>
    </rPh>
    <rPh sb="131" eb="132">
      <t>ツト</t>
    </rPh>
    <rPh sb="139" eb="141">
      <t>テキセイ</t>
    </rPh>
    <rPh sb="142" eb="144">
      <t>シヨウ</t>
    </rPh>
    <rPh sb="144" eb="145">
      <t>リョウ</t>
    </rPh>
    <rPh sb="146" eb="148">
      <t>セッテイ</t>
    </rPh>
    <rPh sb="153" eb="155">
      <t>ケントウ</t>
    </rPh>
    <rPh sb="157" eb="159">
      <t>ヒツヨウ</t>
    </rPh>
    <rPh sb="163" eb="164">
      <t>カンガ</t>
    </rPh>
    <rPh sb="179" eb="180">
      <t>フ</t>
    </rPh>
    <rPh sb="197" eb="199">
      <t>シヨウ</t>
    </rPh>
    <rPh sb="199" eb="200">
      <t>シャ</t>
    </rPh>
    <rPh sb="214" eb="21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</si>
</sst>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160-4365-A9AF-764B93F40B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7.0000000000000007E-2</c:v>
                </c:pt>
              </c:numCache>
            </c:numRef>
          </c:val>
          <c:smooth val="0"/>
          <c:extLst>
            <c:ext xmlns:c16="http://schemas.microsoft.com/office/drawing/2014/chart" uri="{C3380CC4-5D6E-409C-BE32-E72D297353CC}">
              <c16:uniqueId val="{00000001-8160-4365-A9AF-764B93F40B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CE-4310-8BBD-A50C6E176C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0CE-4310-8BBD-A50C6E176C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92.6</c:v>
                </c:pt>
                <c:pt idx="4">
                  <c:v>92.54</c:v>
                </c:pt>
              </c:numCache>
            </c:numRef>
          </c:val>
          <c:extLst>
            <c:ext xmlns:c16="http://schemas.microsoft.com/office/drawing/2014/chart" uri="{C3380CC4-5D6E-409C-BE32-E72D297353CC}">
              <c16:uniqueId val="{00000000-7245-4A0E-BAF9-6A05BE4BA1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89.07</c:v>
                </c:pt>
                <c:pt idx="4">
                  <c:v>89.18</c:v>
                </c:pt>
              </c:numCache>
            </c:numRef>
          </c:val>
          <c:smooth val="0"/>
          <c:extLst>
            <c:ext xmlns:c16="http://schemas.microsoft.com/office/drawing/2014/chart" uri="{C3380CC4-5D6E-409C-BE32-E72D297353CC}">
              <c16:uniqueId val="{00000001-7245-4A0E-BAF9-6A05BE4BA1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96.45</c:v>
                </c:pt>
                <c:pt idx="4">
                  <c:v>99.43</c:v>
                </c:pt>
              </c:numCache>
            </c:numRef>
          </c:val>
          <c:extLst>
            <c:ext xmlns:c16="http://schemas.microsoft.com/office/drawing/2014/chart" uri="{C3380CC4-5D6E-409C-BE32-E72D297353CC}">
              <c16:uniqueId val="{00000000-A310-4612-97DE-B9EB19AFB2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104.34</c:v>
                </c:pt>
                <c:pt idx="4">
                  <c:v>105.1</c:v>
                </c:pt>
              </c:numCache>
            </c:numRef>
          </c:val>
          <c:smooth val="0"/>
          <c:extLst>
            <c:ext xmlns:c16="http://schemas.microsoft.com/office/drawing/2014/chart" uri="{C3380CC4-5D6E-409C-BE32-E72D297353CC}">
              <c16:uniqueId val="{00000001-A310-4612-97DE-B9EB19AFB2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2.9</c:v>
                </c:pt>
                <c:pt idx="4">
                  <c:v>5.66</c:v>
                </c:pt>
              </c:numCache>
            </c:numRef>
          </c:val>
          <c:extLst>
            <c:ext xmlns:c16="http://schemas.microsoft.com/office/drawing/2014/chart" uri="{C3380CC4-5D6E-409C-BE32-E72D297353CC}">
              <c16:uniqueId val="{00000000-84CA-40AE-B18D-94B6493646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14.98</c:v>
                </c:pt>
                <c:pt idx="4">
                  <c:v>15.11</c:v>
                </c:pt>
              </c:numCache>
            </c:numRef>
          </c:val>
          <c:smooth val="0"/>
          <c:extLst>
            <c:ext xmlns:c16="http://schemas.microsoft.com/office/drawing/2014/chart" uri="{C3380CC4-5D6E-409C-BE32-E72D297353CC}">
              <c16:uniqueId val="{00000001-84CA-40AE-B18D-94B6493646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2BD-4FAB-AAA3-AF80797B03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2BD-4FAB-AAA3-AF80797B03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512-4A0B-9807-23BE26B154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512-4A0B-9807-23BE26B154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46.25</c:v>
                </c:pt>
                <c:pt idx="4">
                  <c:v>46.47</c:v>
                </c:pt>
              </c:numCache>
            </c:numRef>
          </c:val>
          <c:extLst>
            <c:ext xmlns:c16="http://schemas.microsoft.com/office/drawing/2014/chart" uri="{C3380CC4-5D6E-409C-BE32-E72D297353CC}">
              <c16:uniqueId val="{00000000-EA1F-4FBD-8CA8-093E882B63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38.15</c:v>
                </c:pt>
                <c:pt idx="4">
                  <c:v>41.15</c:v>
                </c:pt>
              </c:numCache>
            </c:numRef>
          </c:val>
          <c:smooth val="0"/>
          <c:extLst>
            <c:ext xmlns:c16="http://schemas.microsoft.com/office/drawing/2014/chart" uri="{C3380CC4-5D6E-409C-BE32-E72D297353CC}">
              <c16:uniqueId val="{00000001-EA1F-4FBD-8CA8-093E882B63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293.66000000000003</c:v>
                </c:pt>
                <c:pt idx="4">
                  <c:v>361.39</c:v>
                </c:pt>
              </c:numCache>
            </c:numRef>
          </c:val>
          <c:extLst>
            <c:ext xmlns:c16="http://schemas.microsoft.com/office/drawing/2014/chart" uri="{C3380CC4-5D6E-409C-BE32-E72D297353CC}">
              <c16:uniqueId val="{00000000-4704-46C2-A259-A413ABC76A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610.94000000000005</c:v>
                </c:pt>
                <c:pt idx="4">
                  <c:v>648.28</c:v>
                </c:pt>
              </c:numCache>
            </c:numRef>
          </c:val>
          <c:smooth val="0"/>
          <c:extLst>
            <c:ext xmlns:c16="http://schemas.microsoft.com/office/drawing/2014/chart" uri="{C3380CC4-5D6E-409C-BE32-E72D297353CC}">
              <c16:uniqueId val="{00000001-4704-46C2-A259-A413ABC76A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68.55</c:v>
                </c:pt>
                <c:pt idx="4">
                  <c:v>70</c:v>
                </c:pt>
              </c:numCache>
            </c:numRef>
          </c:val>
          <c:extLst>
            <c:ext xmlns:c16="http://schemas.microsoft.com/office/drawing/2014/chart" uri="{C3380CC4-5D6E-409C-BE32-E72D297353CC}">
              <c16:uniqueId val="{00000000-FD4E-4E1D-8EFC-0B618777F3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81.86</c:v>
                </c:pt>
                <c:pt idx="4">
                  <c:v>79.3</c:v>
                </c:pt>
              </c:numCache>
            </c:numRef>
          </c:val>
          <c:smooth val="0"/>
          <c:extLst>
            <c:ext xmlns:c16="http://schemas.microsoft.com/office/drawing/2014/chart" uri="{C3380CC4-5D6E-409C-BE32-E72D297353CC}">
              <c16:uniqueId val="{00000001-FD4E-4E1D-8EFC-0B618777F3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142.84</c:v>
                </c:pt>
                <c:pt idx="4">
                  <c:v>137.02000000000001</c:v>
                </c:pt>
              </c:numCache>
            </c:numRef>
          </c:val>
          <c:extLst>
            <c:ext xmlns:c16="http://schemas.microsoft.com/office/drawing/2014/chart" uri="{C3380CC4-5D6E-409C-BE32-E72D297353CC}">
              <c16:uniqueId val="{00000000-2F2B-48DD-A41C-F3E5695F62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154.66</c:v>
                </c:pt>
                <c:pt idx="4">
                  <c:v>157.05000000000001</c:v>
                </c:pt>
              </c:numCache>
            </c:numRef>
          </c:val>
          <c:smooth val="0"/>
          <c:extLst>
            <c:ext xmlns:c16="http://schemas.microsoft.com/office/drawing/2014/chart" uri="{C3380CC4-5D6E-409C-BE32-E72D297353CC}">
              <c16:uniqueId val="{00000001-2F2B-48DD-A41C-F3E5695F62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安城市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Ac2</v>
      </c>
      <c r="X8" s="72"/>
      <c r="Y8" s="72"/>
      <c r="Z8" s="72"/>
      <c r="AA8" s="72"/>
      <c r="AB8" s="72"/>
      <c r="AC8" s="72"/>
      <c r="AD8" s="73" t="str">
        <f>データ!$M$6</f>
        <v>非設置</v>
      </c>
      <c r="AE8" s="73"/>
      <c r="AF8" s="73"/>
      <c r="AG8" s="73"/>
      <c r="AH8" s="73"/>
      <c r="AI8" s="73"/>
      <c r="AJ8" s="73"/>
      <c r="AK8" s="3"/>
      <c r="AL8" s="69">
        <f>データ!S6</f>
        <v>190143</v>
      </c>
      <c r="AM8" s="69"/>
      <c r="AN8" s="69"/>
      <c r="AO8" s="69"/>
      <c r="AP8" s="69"/>
      <c r="AQ8" s="69"/>
      <c r="AR8" s="69"/>
      <c r="AS8" s="69"/>
      <c r="AT8" s="68">
        <f>データ!T6</f>
        <v>86.05</v>
      </c>
      <c r="AU8" s="68"/>
      <c r="AV8" s="68"/>
      <c r="AW8" s="68"/>
      <c r="AX8" s="68"/>
      <c r="AY8" s="68"/>
      <c r="AZ8" s="68"/>
      <c r="BA8" s="68"/>
      <c r="BB8" s="68">
        <f>データ!U6</f>
        <v>2209.6799999999998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68.010000000000005</v>
      </c>
      <c r="J10" s="68"/>
      <c r="K10" s="68"/>
      <c r="L10" s="68"/>
      <c r="M10" s="68"/>
      <c r="N10" s="68"/>
      <c r="O10" s="68"/>
      <c r="P10" s="68">
        <f>データ!P6</f>
        <v>74.92</v>
      </c>
      <c r="Q10" s="68"/>
      <c r="R10" s="68"/>
      <c r="S10" s="68"/>
      <c r="T10" s="68"/>
      <c r="U10" s="68"/>
      <c r="V10" s="68"/>
      <c r="W10" s="68">
        <f>データ!Q6</f>
        <v>96.6</v>
      </c>
      <c r="X10" s="68"/>
      <c r="Y10" s="68"/>
      <c r="Z10" s="68"/>
      <c r="AA10" s="68"/>
      <c r="AB10" s="68"/>
      <c r="AC10" s="68"/>
      <c r="AD10" s="69">
        <f>データ!R6</f>
        <v>1650</v>
      </c>
      <c r="AE10" s="69"/>
      <c r="AF10" s="69"/>
      <c r="AG10" s="69"/>
      <c r="AH10" s="69"/>
      <c r="AI10" s="69"/>
      <c r="AJ10" s="69"/>
      <c r="AK10" s="2"/>
      <c r="AL10" s="69">
        <f>データ!V6</f>
        <v>142265</v>
      </c>
      <c r="AM10" s="69"/>
      <c r="AN10" s="69"/>
      <c r="AO10" s="69"/>
      <c r="AP10" s="69"/>
      <c r="AQ10" s="69"/>
      <c r="AR10" s="69"/>
      <c r="AS10" s="69"/>
      <c r="AT10" s="68">
        <f>データ!W6</f>
        <v>21.03</v>
      </c>
      <c r="AU10" s="68"/>
      <c r="AV10" s="68"/>
      <c r="AW10" s="68"/>
      <c r="AX10" s="68"/>
      <c r="AY10" s="68"/>
      <c r="AZ10" s="68"/>
      <c r="BA10" s="68"/>
      <c r="BB10" s="68">
        <f>データ!X6</f>
        <v>6764.86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nahYZBz2kFcZDzUynh+iVtjtpnN4j6Li9EabKzl7nyfGNgCV47nSqNHbv6NxLrb13lKQrYR3OdiQjNtlQRYkGA==" saltValue="xftpyf6jgvmEi7yAjxuq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232122</v>
      </c>
      <c r="D6" s="33">
        <f t="shared" si="3"/>
        <v>46</v>
      </c>
      <c r="E6" s="33">
        <f t="shared" si="3"/>
        <v>17</v>
      </c>
      <c r="F6" s="33">
        <f t="shared" si="3"/>
        <v>1</v>
      </c>
      <c r="G6" s="33">
        <f t="shared" si="3"/>
        <v>0</v>
      </c>
      <c r="H6" s="33" t="str">
        <f t="shared" si="3"/>
        <v>愛知県　安城市</v>
      </c>
      <c r="I6" s="33" t="str">
        <f t="shared" si="3"/>
        <v>法適用</v>
      </c>
      <c r="J6" s="33" t="str">
        <f t="shared" si="3"/>
        <v>下水道事業</v>
      </c>
      <c r="K6" s="33" t="str">
        <f t="shared" si="3"/>
        <v>公共下水道</v>
      </c>
      <c r="L6" s="33" t="str">
        <f t="shared" si="3"/>
        <v>Ac2</v>
      </c>
      <c r="M6" s="33" t="str">
        <f t="shared" si="3"/>
        <v>非設置</v>
      </c>
      <c r="N6" s="34" t="str">
        <f t="shared" si="3"/>
        <v>-</v>
      </c>
      <c r="O6" s="34">
        <f t="shared" si="3"/>
        <v>68.010000000000005</v>
      </c>
      <c r="P6" s="34">
        <f t="shared" si="3"/>
        <v>74.92</v>
      </c>
      <c r="Q6" s="34">
        <f t="shared" si="3"/>
        <v>96.6</v>
      </c>
      <c r="R6" s="34">
        <f t="shared" si="3"/>
        <v>1650</v>
      </c>
      <c r="S6" s="34">
        <f t="shared" si="3"/>
        <v>190143</v>
      </c>
      <c r="T6" s="34">
        <f t="shared" si="3"/>
        <v>86.05</v>
      </c>
      <c r="U6" s="34">
        <f t="shared" si="3"/>
        <v>2209.6799999999998</v>
      </c>
      <c r="V6" s="34">
        <f t="shared" si="3"/>
        <v>142265</v>
      </c>
      <c r="W6" s="34">
        <f t="shared" si="3"/>
        <v>21.03</v>
      </c>
      <c r="X6" s="34">
        <f t="shared" si="3"/>
        <v>6764.86</v>
      </c>
      <c r="Y6" s="35" t="str">
        <f>IF(Y7="",NA(),Y7)</f>
        <v>-</v>
      </c>
      <c r="Z6" s="35" t="str">
        <f t="shared" ref="Z6:AH6" si="4">IF(Z7="",NA(),Z7)</f>
        <v>-</v>
      </c>
      <c r="AA6" s="35" t="str">
        <f t="shared" si="4"/>
        <v>-</v>
      </c>
      <c r="AB6" s="35">
        <f t="shared" si="4"/>
        <v>96.45</v>
      </c>
      <c r="AC6" s="35">
        <f t="shared" si="4"/>
        <v>99.43</v>
      </c>
      <c r="AD6" s="35" t="str">
        <f t="shared" si="4"/>
        <v>-</v>
      </c>
      <c r="AE6" s="35" t="str">
        <f t="shared" si="4"/>
        <v>-</v>
      </c>
      <c r="AF6" s="35" t="str">
        <f t="shared" si="4"/>
        <v>-</v>
      </c>
      <c r="AG6" s="35">
        <f t="shared" si="4"/>
        <v>104.34</v>
      </c>
      <c r="AH6" s="35">
        <f t="shared" si="4"/>
        <v>105.1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4">
        <f t="shared" si="5"/>
        <v>0</v>
      </c>
      <c r="AT6" s="34" t="str">
        <f>IF(AT7="","",IF(AT7="-","【-】","【"&amp;SUBSTITUTE(TEXT(AT7,"#,##0.00"),"-","△")&amp;"】"))</f>
        <v>【3.64】</v>
      </c>
      <c r="AU6" s="35" t="str">
        <f>IF(AU7="",NA(),AU7)</f>
        <v>-</v>
      </c>
      <c r="AV6" s="35" t="str">
        <f t="shared" ref="AV6:BD6" si="6">IF(AV7="",NA(),AV7)</f>
        <v>-</v>
      </c>
      <c r="AW6" s="35" t="str">
        <f t="shared" si="6"/>
        <v>-</v>
      </c>
      <c r="AX6" s="35">
        <f t="shared" si="6"/>
        <v>46.25</v>
      </c>
      <c r="AY6" s="35">
        <f t="shared" si="6"/>
        <v>46.47</v>
      </c>
      <c r="AZ6" s="35" t="str">
        <f t="shared" si="6"/>
        <v>-</v>
      </c>
      <c r="BA6" s="35" t="str">
        <f t="shared" si="6"/>
        <v>-</v>
      </c>
      <c r="BB6" s="35" t="str">
        <f t="shared" si="6"/>
        <v>-</v>
      </c>
      <c r="BC6" s="35">
        <f t="shared" si="6"/>
        <v>38.15</v>
      </c>
      <c r="BD6" s="35">
        <f t="shared" si="6"/>
        <v>41.15</v>
      </c>
      <c r="BE6" s="34" t="str">
        <f>IF(BE7="","",IF(BE7="-","【-】","【"&amp;SUBSTITUTE(TEXT(BE7,"#,##0.00"),"-","△")&amp;"】"))</f>
        <v>【67.52】</v>
      </c>
      <c r="BF6" s="35" t="str">
        <f>IF(BF7="",NA(),BF7)</f>
        <v>-</v>
      </c>
      <c r="BG6" s="35" t="str">
        <f t="shared" ref="BG6:BO6" si="7">IF(BG7="",NA(),BG7)</f>
        <v>-</v>
      </c>
      <c r="BH6" s="35" t="str">
        <f t="shared" si="7"/>
        <v>-</v>
      </c>
      <c r="BI6" s="35">
        <f t="shared" si="7"/>
        <v>293.66000000000003</v>
      </c>
      <c r="BJ6" s="35">
        <f t="shared" si="7"/>
        <v>361.39</v>
      </c>
      <c r="BK6" s="35" t="str">
        <f t="shared" si="7"/>
        <v>-</v>
      </c>
      <c r="BL6" s="35" t="str">
        <f t="shared" si="7"/>
        <v>-</v>
      </c>
      <c r="BM6" s="35" t="str">
        <f t="shared" si="7"/>
        <v>-</v>
      </c>
      <c r="BN6" s="35">
        <f t="shared" si="7"/>
        <v>610.94000000000005</v>
      </c>
      <c r="BO6" s="35">
        <f t="shared" si="7"/>
        <v>648.28</v>
      </c>
      <c r="BP6" s="34" t="str">
        <f>IF(BP7="","",IF(BP7="-","【-】","【"&amp;SUBSTITUTE(TEXT(BP7,"#,##0.00"),"-","△")&amp;"】"))</f>
        <v>【705.21】</v>
      </c>
      <c r="BQ6" s="35" t="str">
        <f>IF(BQ7="",NA(),BQ7)</f>
        <v>-</v>
      </c>
      <c r="BR6" s="35" t="str">
        <f t="shared" ref="BR6:BZ6" si="8">IF(BR7="",NA(),BR7)</f>
        <v>-</v>
      </c>
      <c r="BS6" s="35" t="str">
        <f t="shared" si="8"/>
        <v>-</v>
      </c>
      <c r="BT6" s="35">
        <f t="shared" si="8"/>
        <v>68.55</v>
      </c>
      <c r="BU6" s="35">
        <f t="shared" si="8"/>
        <v>70</v>
      </c>
      <c r="BV6" s="35" t="str">
        <f t="shared" si="8"/>
        <v>-</v>
      </c>
      <c r="BW6" s="35" t="str">
        <f t="shared" si="8"/>
        <v>-</v>
      </c>
      <c r="BX6" s="35" t="str">
        <f t="shared" si="8"/>
        <v>-</v>
      </c>
      <c r="BY6" s="35">
        <f t="shared" si="8"/>
        <v>81.86</v>
      </c>
      <c r="BZ6" s="35">
        <f t="shared" si="8"/>
        <v>79.3</v>
      </c>
      <c r="CA6" s="34" t="str">
        <f>IF(CA7="","",IF(CA7="-","【-】","【"&amp;SUBSTITUTE(TEXT(CA7,"#,##0.00"),"-","△")&amp;"】"))</f>
        <v>【98.96】</v>
      </c>
      <c r="CB6" s="35" t="str">
        <f>IF(CB7="",NA(),CB7)</f>
        <v>-</v>
      </c>
      <c r="CC6" s="35" t="str">
        <f t="shared" ref="CC6:CK6" si="9">IF(CC7="",NA(),CC7)</f>
        <v>-</v>
      </c>
      <c r="CD6" s="35" t="str">
        <f t="shared" si="9"/>
        <v>-</v>
      </c>
      <c r="CE6" s="35">
        <f t="shared" si="9"/>
        <v>142.84</v>
      </c>
      <c r="CF6" s="35">
        <f t="shared" si="9"/>
        <v>137.02000000000001</v>
      </c>
      <c r="CG6" s="35" t="str">
        <f t="shared" si="9"/>
        <v>-</v>
      </c>
      <c r="CH6" s="35" t="str">
        <f t="shared" si="9"/>
        <v>-</v>
      </c>
      <c r="CI6" s="35" t="str">
        <f t="shared" si="9"/>
        <v>-</v>
      </c>
      <c r="CJ6" s="35">
        <f t="shared" si="9"/>
        <v>154.66</v>
      </c>
      <c r="CK6" s="35">
        <f t="shared" si="9"/>
        <v>157.05000000000001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【59.57】</v>
      </c>
      <c r="CX6" s="35" t="str">
        <f>IF(CX7="",NA(),CX7)</f>
        <v>-</v>
      </c>
      <c r="CY6" s="35" t="str">
        <f t="shared" ref="CY6:DG6" si="11">IF(CY7="",NA(),CY7)</f>
        <v>-</v>
      </c>
      <c r="CZ6" s="35" t="str">
        <f t="shared" si="11"/>
        <v>-</v>
      </c>
      <c r="DA6" s="35">
        <f t="shared" si="11"/>
        <v>92.6</v>
      </c>
      <c r="DB6" s="35">
        <f t="shared" si="11"/>
        <v>92.54</v>
      </c>
      <c r="DC6" s="35" t="str">
        <f t="shared" si="11"/>
        <v>-</v>
      </c>
      <c r="DD6" s="35" t="str">
        <f t="shared" si="11"/>
        <v>-</v>
      </c>
      <c r="DE6" s="35" t="str">
        <f t="shared" si="11"/>
        <v>-</v>
      </c>
      <c r="DF6" s="35">
        <f t="shared" si="11"/>
        <v>89.07</v>
      </c>
      <c r="DG6" s="35">
        <f t="shared" si="11"/>
        <v>89.18</v>
      </c>
      <c r="DH6" s="34" t="str">
        <f>IF(DH7="","",IF(DH7="-","【-】","【"&amp;SUBSTITUTE(TEXT(DH7,"#,##0.00"),"-","△")&amp;"】"))</f>
        <v>【95.57】</v>
      </c>
      <c r="DI6" s="35" t="str">
        <f>IF(DI7="",NA(),DI7)</f>
        <v>-</v>
      </c>
      <c r="DJ6" s="35" t="str">
        <f t="shared" ref="DJ6:DR6" si="12">IF(DJ7="",NA(),DJ7)</f>
        <v>-</v>
      </c>
      <c r="DK6" s="35" t="str">
        <f t="shared" si="12"/>
        <v>-</v>
      </c>
      <c r="DL6" s="35">
        <f t="shared" si="12"/>
        <v>2.9</v>
      </c>
      <c r="DM6" s="35">
        <f t="shared" si="12"/>
        <v>5.66</v>
      </c>
      <c r="DN6" s="35" t="str">
        <f t="shared" si="12"/>
        <v>-</v>
      </c>
      <c r="DO6" s="35" t="str">
        <f t="shared" si="12"/>
        <v>-</v>
      </c>
      <c r="DP6" s="35" t="str">
        <f t="shared" si="12"/>
        <v>-</v>
      </c>
      <c r="DQ6" s="35">
        <f t="shared" si="12"/>
        <v>14.98</v>
      </c>
      <c r="DR6" s="35">
        <f t="shared" si="12"/>
        <v>15.11</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0.03</v>
      </c>
      <c r="EN6" s="35">
        <f t="shared" si="14"/>
        <v>7.0000000000000007E-2</v>
      </c>
      <c r="EO6" s="34" t="str">
        <f>IF(EO7="","",IF(EO7="-","【-】","【"&amp;SUBSTITUTE(TEXT(EO7,"#,##0.00"),"-","△")&amp;"】"))</f>
        <v>【0.30】</v>
      </c>
    </row>
    <row r="7" spans="1:148" s="36" customFormat="1" x14ac:dyDescent="0.15">
      <c r="A7" s="28"/>
      <c r="B7" s="37">
        <v>2020</v>
      </c>
      <c r="C7" s="37">
        <v>232122</v>
      </c>
      <c r="D7" s="37">
        <v>46</v>
      </c>
      <c r="E7" s="37">
        <v>17</v>
      </c>
      <c r="F7" s="37">
        <v>1</v>
      </c>
      <c r="G7" s="37">
        <v>0</v>
      </c>
      <c r="H7" s="37" t="s">
        <v>96</v>
      </c>
      <c r="I7" s="37" t="s">
        <v>97</v>
      </c>
      <c r="J7" s="37" t="s">
        <v>98</v>
      </c>
      <c r="K7" s="37" t="s">
        <v>99</v>
      </c>
      <c r="L7" s="37" t="s">
        <v>100</v>
      </c>
      <c r="M7" s="37" t="s">
        <v>101</v>
      </c>
      <c r="N7" s="38" t="s">
        <v>102</v>
      </c>
      <c r="O7" s="38">
        <v>68.010000000000005</v>
      </c>
      <c r="P7" s="38">
        <v>74.92</v>
      </c>
      <c r="Q7" s="38">
        <v>96.6</v>
      </c>
      <c r="R7" s="38">
        <v>1650</v>
      </c>
      <c r="S7" s="38">
        <v>190143</v>
      </c>
      <c r="T7" s="38">
        <v>86.05</v>
      </c>
      <c r="U7" s="38">
        <v>2209.6799999999998</v>
      </c>
      <c r="V7" s="38">
        <v>142265</v>
      </c>
      <c r="W7" s="38">
        <v>21.03</v>
      </c>
      <c r="X7" s="38">
        <v>6764.86</v>
      </c>
      <c r="Y7" s="38" t="s">
        <v>102</v>
      </c>
      <c r="Z7" s="38" t="s">
        <v>102</v>
      </c>
      <c r="AA7" s="38" t="s">
        <v>102</v>
      </c>
      <c r="AB7" s="38">
        <v>96.45</v>
      </c>
      <c r="AC7" s="38">
        <v>99.43</v>
      </c>
      <c r="AD7" s="38" t="s">
        <v>102</v>
      </c>
      <c r="AE7" s="38" t="s">
        <v>102</v>
      </c>
      <c r="AF7" s="38" t="s">
        <v>102</v>
      </c>
      <c r="AG7" s="38">
        <v>104.34</v>
      </c>
      <c r="AH7" s="38">
        <v>105.1</v>
      </c>
      <c r="AI7" s="38">
        <v>106.67</v>
      </c>
      <c r="AJ7" s="38" t="s">
        <v>102</v>
      </c>
      <c r="AK7" s="38" t="s">
        <v>102</v>
      </c>
      <c r="AL7" s="38" t="s">
        <v>102</v>
      </c>
      <c r="AM7" s="38">
        <v>0</v>
      </c>
      <c r="AN7" s="38">
        <v>0</v>
      </c>
      <c r="AO7" s="38" t="s">
        <v>102</v>
      </c>
      <c r="AP7" s="38" t="s">
        <v>102</v>
      </c>
      <c r="AQ7" s="38" t="s">
        <v>102</v>
      </c>
      <c r="AR7" s="38">
        <v>0</v>
      </c>
      <c r="AS7" s="38">
        <v>0</v>
      </c>
      <c r="AT7" s="38">
        <v>3.64</v>
      </c>
      <c r="AU7" s="38" t="s">
        <v>102</v>
      </c>
      <c r="AV7" s="38" t="s">
        <v>102</v>
      </c>
      <c r="AW7" s="38" t="s">
        <v>102</v>
      </c>
      <c r="AX7" s="38">
        <v>46.25</v>
      </c>
      <c r="AY7" s="38">
        <v>46.47</v>
      </c>
      <c r="AZ7" s="38" t="s">
        <v>102</v>
      </c>
      <c r="BA7" s="38" t="s">
        <v>102</v>
      </c>
      <c r="BB7" s="38" t="s">
        <v>102</v>
      </c>
      <c r="BC7" s="38">
        <v>38.15</v>
      </c>
      <c r="BD7" s="38">
        <v>41.15</v>
      </c>
      <c r="BE7" s="38">
        <v>67.52</v>
      </c>
      <c r="BF7" s="38" t="s">
        <v>102</v>
      </c>
      <c r="BG7" s="38" t="s">
        <v>102</v>
      </c>
      <c r="BH7" s="38" t="s">
        <v>102</v>
      </c>
      <c r="BI7" s="38">
        <v>293.66000000000003</v>
      </c>
      <c r="BJ7" s="38">
        <v>361.39</v>
      </c>
      <c r="BK7" s="38" t="s">
        <v>102</v>
      </c>
      <c r="BL7" s="38" t="s">
        <v>102</v>
      </c>
      <c r="BM7" s="38" t="s">
        <v>102</v>
      </c>
      <c r="BN7" s="38">
        <v>610.94000000000005</v>
      </c>
      <c r="BO7" s="38">
        <v>648.28</v>
      </c>
      <c r="BP7" s="38">
        <v>705.21</v>
      </c>
      <c r="BQ7" s="38" t="s">
        <v>102</v>
      </c>
      <c r="BR7" s="38" t="s">
        <v>102</v>
      </c>
      <c r="BS7" s="38" t="s">
        <v>102</v>
      </c>
      <c r="BT7" s="38">
        <v>68.55</v>
      </c>
      <c r="BU7" s="38">
        <v>70</v>
      </c>
      <c r="BV7" s="38" t="s">
        <v>102</v>
      </c>
      <c r="BW7" s="38" t="s">
        <v>102</v>
      </c>
      <c r="BX7" s="38" t="s">
        <v>102</v>
      </c>
      <c r="BY7" s="38">
        <v>81.86</v>
      </c>
      <c r="BZ7" s="38">
        <v>79.3</v>
      </c>
      <c r="CA7" s="38">
        <v>98.96</v>
      </c>
      <c r="CB7" s="38" t="s">
        <v>102</v>
      </c>
      <c r="CC7" s="38" t="s">
        <v>102</v>
      </c>
      <c r="CD7" s="38" t="s">
        <v>102</v>
      </c>
      <c r="CE7" s="38">
        <v>142.84</v>
      </c>
      <c r="CF7" s="38">
        <v>137.02000000000001</v>
      </c>
      <c r="CG7" s="38" t="s">
        <v>102</v>
      </c>
      <c r="CH7" s="38" t="s">
        <v>102</v>
      </c>
      <c r="CI7" s="38" t="s">
        <v>102</v>
      </c>
      <c r="CJ7" s="38">
        <v>154.66</v>
      </c>
      <c r="CK7" s="38">
        <v>157.05000000000001</v>
      </c>
      <c r="CL7" s="38">
        <v>134.52000000000001</v>
      </c>
      <c r="CM7" s="38" t="s">
        <v>102</v>
      </c>
      <c r="CN7" s="38" t="s">
        <v>102</v>
      </c>
      <c r="CO7" s="38" t="s">
        <v>102</v>
      </c>
      <c r="CP7" s="38" t="s">
        <v>102</v>
      </c>
      <c r="CQ7" s="38" t="s">
        <v>102</v>
      </c>
      <c r="CR7" s="38" t="s">
        <v>102</v>
      </c>
      <c r="CS7" s="38" t="s">
        <v>102</v>
      </c>
      <c r="CT7" s="38" t="s">
        <v>102</v>
      </c>
      <c r="CU7" s="38" t="s">
        <v>102</v>
      </c>
      <c r="CV7" s="38" t="s">
        <v>102</v>
      </c>
      <c r="CW7" s="38">
        <v>59.57</v>
      </c>
      <c r="CX7" s="38" t="s">
        <v>102</v>
      </c>
      <c r="CY7" s="38" t="s">
        <v>102</v>
      </c>
      <c r="CZ7" s="38" t="s">
        <v>102</v>
      </c>
      <c r="DA7" s="38">
        <v>92.6</v>
      </c>
      <c r="DB7" s="38">
        <v>92.54</v>
      </c>
      <c r="DC7" s="38" t="s">
        <v>102</v>
      </c>
      <c r="DD7" s="38" t="s">
        <v>102</v>
      </c>
      <c r="DE7" s="38" t="s">
        <v>102</v>
      </c>
      <c r="DF7" s="38">
        <v>89.07</v>
      </c>
      <c r="DG7" s="38">
        <v>89.18</v>
      </c>
      <c r="DH7" s="38">
        <v>95.57</v>
      </c>
      <c r="DI7" s="38" t="s">
        <v>102</v>
      </c>
      <c r="DJ7" s="38" t="s">
        <v>102</v>
      </c>
      <c r="DK7" s="38" t="s">
        <v>102</v>
      </c>
      <c r="DL7" s="38">
        <v>2.9</v>
      </c>
      <c r="DM7" s="38">
        <v>5.66</v>
      </c>
      <c r="DN7" s="38" t="s">
        <v>102</v>
      </c>
      <c r="DO7" s="38" t="s">
        <v>102</v>
      </c>
      <c r="DP7" s="38" t="s">
        <v>102</v>
      </c>
      <c r="DQ7" s="38">
        <v>14.98</v>
      </c>
      <c r="DR7" s="38">
        <v>15.11</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0.03</v>
      </c>
      <c r="EN7" s="38">
        <v>7.0000000000000007E-2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2022-01-18T11:11:24Z</cp:lastPrinted>
  <dcterms:created xsi:type="dcterms:W3CDTF">2021-12-03T07:13:54Z</dcterms:created>
  <dcterms:modified xsi:type="dcterms:W3CDTF">2022-02-01T02:41:35Z</dcterms:modified>
  <cp:category/>
</cp:coreProperties>
</file>