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QMN3NKsaVM9Wpjxu3El6nScVHVbrRA5sRBL+5POZUM2L9BC5Q7o5Zot6hss1UULcG9RS96By3b02Vf4ZdhsgzQ==" workbookSaltValue="f97nbDRNFqK5ZbzXty7Lu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30" i="4"/>
  <c r="LT76" i="4"/>
  <c r="GQ51" i="4"/>
  <c r="LH30" i="4"/>
  <c r="IE76" i="4"/>
  <c r="BZ51" i="4"/>
  <c r="GQ30" i="4"/>
  <c r="FX30" i="4"/>
  <c r="BG30" i="4"/>
  <c r="AV76" i="4"/>
  <c r="KO51" i="4"/>
  <c r="LE76" i="4"/>
  <c r="FX51" i="4"/>
  <c r="KO30" i="4"/>
  <c r="HP76" i="4"/>
  <c r="BG51" i="4"/>
  <c r="FE51" i="4"/>
  <c r="HA76" i="4"/>
  <c r="AN51" i="4"/>
  <c r="FE30" i="4"/>
  <c r="KP76" i="4"/>
  <c r="AN30" i="4"/>
  <c r="AG76" i="4"/>
  <c r="JV51" i="4"/>
  <c r="JV30" i="4"/>
  <c r="R76" i="4"/>
  <c r="KA76" i="4"/>
  <c r="EL51" i="4"/>
  <c r="JC30" i="4"/>
  <c r="EL30" i="4"/>
  <c r="GL76" i="4"/>
  <c r="U51" i="4"/>
  <c r="JC51" i="4"/>
  <c r="U30" i="4"/>
</calcChain>
</file>

<file path=xl/sharedStrings.xml><?xml version="1.0" encoding="utf-8"?>
<sst xmlns="http://schemas.openxmlformats.org/spreadsheetml/2006/main" count="278" uniqueCount="138">
  <si>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</si>
  <si>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</si>
  <si>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</si>
  <si>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</si>
  <si>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</si>
  <si>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</si>
  <si>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</si>
  <si>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</si>
  <si>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</si>
  <si>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</si>
  <si>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</si>
  <si>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</si>
  <si>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</si>
  <si>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</si>
  <si>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</si>
  <si>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</si>
  <si>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</si>
  <si>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</si>
  <si>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</si>
  <si>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</si>
  <si>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</si>
  <si>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</si>
  <si>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</si>
  <si>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</si>
  <si>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</si>
  <si>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</si>
  <si>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</si>
  <si>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</si>
  <si>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</si>
  <si>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</si>
  <si>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</si>
  <si>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</si>
  <si>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</si>
  <si>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</si>
  <si>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</si>
  <si>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</si>
  <si>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</si>
  <si>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</si>
  <si>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</si>
  <si>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</si>
  <si>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</si>
  <si>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</si>
  <si>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</si>
  <si>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</si>
  <si>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</si>
  <si>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</si>
  <si>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</si>
  <si>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</si>
  <si>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</si>
  <si>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</si>
  <si>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</si>
  <si>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</si>
  <si>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</si>
  <si>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</si>
  <si>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</si>
  <si>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</si>
  <si>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</si>
  <si>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</si>
  <si>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</si>
  <si>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</si>
  <si>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</si>
  <si>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</si>
  <si>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</si>
  <si>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</si>
  <si>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</si>
  <si>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</si>
  <si>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</si>
  <si>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</si>
  <si>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</si>
  <si>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</si>
  <si>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</si>
  <si>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</si>
  <si>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</si>
  <si>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</si>
  <si>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</si>
  <si>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</si>
  <si>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</si>
  <si>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</si>
  <si>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</si>
  <si>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</si>
  <si>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</si>
  <si>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</si>
  <si>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</si>
  <si>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</si>
  <si>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</si>
  <si>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</si>
  <si>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</si>
  <si>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</si>
  <si>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</si>
  <si>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</si>
  <si>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</si>
  <si>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</si>
  <si>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</si>
  <si>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</si>
  <si>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</si>
  <si>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</si>
  <si>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</si>
  <si>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</si>
  <si>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</si>
  <si>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</si>
  <si>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</si>
  <si>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</si>
  <si>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</si>
  <si>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</si>
  <si>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</si>
  <si>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当該値(N-3)</t>
    <phoneticPr fontId="5"/>
  </si>
  <si>
    <t>当該値(N)</t>
    <phoneticPr fontId="5"/>
  </si>
  <si>
    <t>当該値(N-1)</t>
    <phoneticPr fontId="5"/>
  </si>
  <si>
    <t>当該値(N)</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</si>
  <si>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</si>
  <si>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</si>
  <si>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</si>
  <si>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</si>
  <si>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</si>
  <si>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</si>
  <si>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</si>
  <si>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</si>
  <si>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御幸本町駐車場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</si>
  <si>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</si>
  <si>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</si>
  <si>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</si>
  <si>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</si>
  <si>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</si>
  <si>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</si>
  <si>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</si>
  <si>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</si>
  <si>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</si>
  <si>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</si>
  <si>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</si>
  <si>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</si>
  <si>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</si>
  <si>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</si>
  <si>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</si>
  <si>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</si>
  <si>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0" eb="2">
      <t>チホウ</t>
    </rPh>
    <rPh sb="2" eb="4">
      <t>コウエイ</t>
    </rPh>
    <rPh sb="4" eb="6">
      <t>キギョウ</t>
    </rPh>
    <rPh sb="6" eb="7">
      <t>ホウ</t>
    </rPh>
    <rPh sb="8" eb="10">
      <t>テキヨウ</t>
    </rPh>
    <rPh sb="15" eb="16">
      <t>オヨ</t>
    </rPh>
    <rPh sb="17" eb="20">
      <t>チホウサイ</t>
    </rPh>
    <rPh sb="21" eb="22">
      <t>カ</t>
    </rPh>
    <rPh sb="23" eb="24">
      <t>イ</t>
    </rPh>
    <rPh sb="32" eb="34">
      <t>ユウケイ</t>
    </rPh>
    <rPh sb="34" eb="36">
      <t>コテイ</t>
    </rPh>
    <rPh sb="36" eb="38">
      <t>シサン</t>
    </rPh>
    <rPh sb="38" eb="40">
      <t>ゲンカ</t>
    </rPh>
    <rPh sb="40" eb="42">
      <t>ショウキャク</t>
    </rPh>
    <rPh sb="42" eb="43">
      <t>リツ</t>
    </rPh>
    <rPh sb="45" eb="47">
      <t>ルイセキ</t>
    </rPh>
    <rPh sb="47" eb="49">
      <t>ケッソン</t>
    </rPh>
    <rPh sb="49" eb="50">
      <t>キン</t>
    </rPh>
    <rPh sb="50" eb="52">
      <t>ヒリツ</t>
    </rPh>
    <rPh sb="53" eb="54">
      <t>オヨ</t>
    </rPh>
    <rPh sb="56" eb="58">
      <t>キギョウ</t>
    </rPh>
    <rPh sb="58" eb="59">
      <t>サイ</t>
    </rPh>
    <rPh sb="59" eb="61">
      <t>ザンダカ</t>
    </rPh>
    <rPh sb="61" eb="62">
      <t>タイ</t>
    </rPh>
    <rPh sb="62" eb="64">
      <t>リョウキン</t>
    </rPh>
    <rPh sb="64" eb="66">
      <t>シュウニュウ</t>
    </rPh>
    <rPh sb="66" eb="68">
      <t>ヒリツ</t>
    </rPh>
    <rPh sb="73" eb="75">
      <t>ガイトウ</t>
    </rPh>
    <phoneticPr fontId="5"/>
  </si>
  <si>
    <t>時間貸・定期貸併用駐車場であり、定期利用が多いため、１台あたりの駐車時間が長く、１日の平均台数が少ない状況となっている。⑪稼働率について、平均値と比べ低く、１００％前後で推移している。市主要駅が周辺にあり、利用者の傾向として通勤等によるパーク＆ライドが目的であるため、駐車場としてのニーズはあると考えられる。</t>
    <rPh sb="0" eb="2">
      <t>ジカン</t>
    </rPh>
    <rPh sb="2" eb="3">
      <t>カ</t>
    </rPh>
    <rPh sb="4" eb="6">
      <t>テイキ</t>
    </rPh>
    <rPh sb="6" eb="7">
      <t>カ</t>
    </rPh>
    <rPh sb="7" eb="9">
      <t>ヘイヨウ</t>
    </rPh>
    <rPh sb="9" eb="12">
      <t>チュウシャジョウ</t>
    </rPh>
    <rPh sb="16" eb="18">
      <t>テイキ</t>
    </rPh>
    <rPh sb="18" eb="20">
      <t>リヨウ</t>
    </rPh>
    <rPh sb="21" eb="22">
      <t>オオ</t>
    </rPh>
    <rPh sb="27" eb="28">
      <t>ダイ</t>
    </rPh>
    <rPh sb="32" eb="34">
      <t>チュウシャ</t>
    </rPh>
    <rPh sb="34" eb="36">
      <t>ジカン</t>
    </rPh>
    <rPh sb="37" eb="38">
      <t>ナガ</t>
    </rPh>
    <rPh sb="41" eb="42">
      <t>ニチ</t>
    </rPh>
    <rPh sb="43" eb="45">
      <t>ヘイキン</t>
    </rPh>
    <rPh sb="45" eb="47">
      <t>ダイスウ</t>
    </rPh>
    <rPh sb="48" eb="49">
      <t>スク</t>
    </rPh>
    <rPh sb="51" eb="53">
      <t>ジョウキョウ</t>
    </rPh>
    <rPh sb="61" eb="63">
      <t>カドウ</t>
    </rPh>
    <rPh sb="63" eb="64">
      <t>リツ</t>
    </rPh>
    <rPh sb="69" eb="71">
      <t>ヘイキン</t>
    </rPh>
    <rPh sb="71" eb="72">
      <t>アタイ</t>
    </rPh>
    <rPh sb="73" eb="74">
      <t>クラ</t>
    </rPh>
    <rPh sb="75" eb="76">
      <t>ヒク</t>
    </rPh>
    <rPh sb="92" eb="93">
      <t>シ</t>
    </rPh>
    <rPh sb="93" eb="95">
      <t>シュヨウ</t>
    </rPh>
    <rPh sb="95" eb="96">
      <t>エキ</t>
    </rPh>
    <rPh sb="97" eb="99">
      <t>シュウヘン</t>
    </rPh>
    <rPh sb="103" eb="106">
      <t>リヨウシャ</t>
    </rPh>
    <rPh sb="107" eb="109">
      <t>ケイコウ</t>
    </rPh>
    <rPh sb="112" eb="114">
      <t>ツウキン</t>
    </rPh>
    <rPh sb="114" eb="115">
      <t>トウ</t>
    </rPh>
    <rPh sb="126" eb="128">
      <t>モクテキ</t>
    </rPh>
    <rPh sb="134" eb="137">
      <t>チュウシャジョウ</t>
    </rPh>
    <rPh sb="148" eb="149">
      <t>カンガ</t>
    </rPh>
    <phoneticPr fontId="5"/>
  </si>
  <si>
    <t>時間貸・定期貸併用駐車場であり、定期利用が多く時間貸利用が少ないため、①収益的収支比率及び⑤EBITDAの値が平均値を下回っていると考えられる。R02年度についてはコロナ禍のため平均値が下がったが、当施設は定期利用による安定した収入のため平均値を若干上回った。①収益的収支比率は100％を超えており、②他会計補助金等に頼ることなく健全経営を続けている。なお、H28に収益等が例年と比べ大きく下回ったのは、精算機器の更新により総費用が多かったためである。</t>
    <rPh sb="0" eb="2">
      <t>ジカン</t>
    </rPh>
    <rPh sb="2" eb="3">
      <t>カ</t>
    </rPh>
    <rPh sb="4" eb="6">
      <t>テイキ</t>
    </rPh>
    <rPh sb="6" eb="7">
      <t>ガ</t>
    </rPh>
    <rPh sb="7" eb="9">
      <t>ヘイヨウ</t>
    </rPh>
    <rPh sb="9" eb="12">
      <t>チュウシャジョウ</t>
    </rPh>
    <rPh sb="16" eb="18">
      <t>テイキ</t>
    </rPh>
    <rPh sb="18" eb="20">
      <t>リヨウ</t>
    </rPh>
    <rPh sb="21" eb="22">
      <t>オオ</t>
    </rPh>
    <rPh sb="23" eb="25">
      <t>ジカン</t>
    </rPh>
    <rPh sb="25" eb="26">
      <t>カシ</t>
    </rPh>
    <rPh sb="26" eb="28">
      <t>リヨウ</t>
    </rPh>
    <rPh sb="29" eb="30">
      <t>スク</t>
    </rPh>
    <rPh sb="36" eb="39">
      <t>シュウエキテキ</t>
    </rPh>
    <rPh sb="39" eb="41">
      <t>シュウシ</t>
    </rPh>
    <rPh sb="41" eb="43">
      <t>ヒリツ</t>
    </rPh>
    <rPh sb="43" eb="44">
      <t>オヨ</t>
    </rPh>
    <rPh sb="53" eb="54">
      <t>アタイ</t>
    </rPh>
    <rPh sb="55" eb="58">
      <t>ヘイキンチ</t>
    </rPh>
    <rPh sb="59" eb="61">
      <t>シタマワ</t>
    </rPh>
    <rPh sb="66" eb="67">
      <t>カンガ</t>
    </rPh>
    <rPh sb="75" eb="77">
      <t>ネンド</t>
    </rPh>
    <rPh sb="85" eb="86">
      <t>カ</t>
    </rPh>
    <rPh sb="89" eb="92">
      <t>ヘイキンチ</t>
    </rPh>
    <rPh sb="93" eb="94">
      <t>サ</t>
    </rPh>
    <rPh sb="99" eb="100">
      <t>トウ</t>
    </rPh>
    <rPh sb="100" eb="102">
      <t>シセツ</t>
    </rPh>
    <rPh sb="103" eb="105">
      <t>テイキ</t>
    </rPh>
    <rPh sb="105" eb="107">
      <t>リヨウ</t>
    </rPh>
    <rPh sb="110" eb="112">
      <t>アンテイ</t>
    </rPh>
    <rPh sb="114" eb="116">
      <t>シュウニュウ</t>
    </rPh>
    <rPh sb="119" eb="122">
      <t>ヘイキンチ</t>
    </rPh>
    <rPh sb="123" eb="125">
      <t>ジャッカン</t>
    </rPh>
    <rPh sb="125" eb="127">
      <t>ウワマワ</t>
    </rPh>
    <rPh sb="144" eb="145">
      <t>コ</t>
    </rPh>
    <rPh sb="151" eb="152">
      <t>タ</t>
    </rPh>
    <rPh sb="152" eb="154">
      <t>カイケイ</t>
    </rPh>
    <rPh sb="154" eb="157">
      <t>ホジョキン</t>
    </rPh>
    <rPh sb="157" eb="158">
      <t>トウ</t>
    </rPh>
    <rPh sb="159" eb="160">
      <t>タヨ</t>
    </rPh>
    <rPh sb="165" eb="167">
      <t>ケンゼン</t>
    </rPh>
    <rPh sb="167" eb="169">
      <t>ケイエイ</t>
    </rPh>
    <rPh sb="170" eb="171">
      <t>ツヅ</t>
    </rPh>
    <rPh sb="202" eb="204">
      <t>セイサン</t>
    </rPh>
    <rPh sb="204" eb="206">
      <t>キキ</t>
    </rPh>
    <rPh sb="207" eb="209">
      <t>コウシン</t>
    </rPh>
    <rPh sb="212" eb="213">
      <t>ソウ</t>
    </rPh>
    <rPh sb="213" eb="215">
      <t>ヒヨウ</t>
    </rPh>
    <rPh sb="216" eb="217">
      <t>オオ</t>
    </rPh>
    <phoneticPr fontId="5"/>
  </si>
  <si>
    <t>収益等は平均値より低いが、他会計補助金等に頼ることなく概ね黒字経営を続けられている。当施設は市の区画整理事業区内にあるため、今後廃止等も検討されている。
経営戦略についてはR02年度に策定済みである。</t>
    <rPh sb="0" eb="2">
      <t>シュウエキ</t>
    </rPh>
    <rPh sb="2" eb="3">
      <t>トウ</t>
    </rPh>
    <rPh sb="4" eb="7">
      <t>ヘイキンチ</t>
    </rPh>
    <rPh sb="9" eb="10">
      <t>ヒク</t>
    </rPh>
    <rPh sb="13" eb="14">
      <t>タ</t>
    </rPh>
    <rPh sb="14" eb="16">
      <t>カイケイ</t>
    </rPh>
    <rPh sb="16" eb="19">
      <t>ホジョキン</t>
    </rPh>
    <rPh sb="19" eb="20">
      <t>トウ</t>
    </rPh>
    <rPh sb="21" eb="22">
      <t>タヨ</t>
    </rPh>
    <rPh sb="27" eb="28">
      <t>オオム</t>
    </rPh>
    <rPh sb="29" eb="31">
      <t>クロジ</t>
    </rPh>
    <rPh sb="31" eb="33">
      <t>ケイエイ</t>
    </rPh>
    <rPh sb="34" eb="35">
      <t>ツヅ</t>
    </rPh>
    <rPh sb="42" eb="43">
      <t>トウ</t>
    </rPh>
    <rPh sb="43" eb="45">
      <t>シセツ</t>
    </rPh>
    <rPh sb="94" eb="95">
      <t>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</si>
</sst>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58.7</c:v>
                </c:pt>
                <c:pt idx="1">
                  <c:v>194.9</c:v>
                </c:pt>
                <c:pt idx="2">
                  <c:v>196.6</c:v>
                </c:pt>
                <c:pt idx="3">
                  <c:v>180.1</c:v>
                </c:pt>
                <c:pt idx="4">
                  <c:v>162.69999999999999</c:v>
                </c:pt>
              </c:numCache>
            </c:numRef>
          </c:val>
          <c:extLst>
            <c:ext xmlns:c16="http://schemas.microsoft.com/office/drawing/2014/chart" uri="{C3380CC4-5D6E-409C-BE32-E72D297353CC}">
              <c16:uniqueId val="{00000000-5A53-40C2-8DF1-23F99269FBF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385.7</c:v>
                </c:pt>
              </c:numCache>
            </c:numRef>
          </c:val>
          <c:smooth val="0"/>
          <c:extLst>
            <c:ext xmlns:c16="http://schemas.microsoft.com/office/drawing/2014/chart" uri="{C3380CC4-5D6E-409C-BE32-E72D297353CC}">
              <c16:uniqueId val="{00000001-5A53-40C2-8DF1-23F99269FBF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79F-4566-A3EE-6FED658B38A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70.3</c:v>
                </c:pt>
              </c:numCache>
            </c:numRef>
          </c:val>
          <c:smooth val="0"/>
          <c:extLst>
            <c:ext xmlns:c16="http://schemas.microsoft.com/office/drawing/2014/chart" uri="{C3380CC4-5D6E-409C-BE32-E72D297353CC}">
              <c16:uniqueId val="{00000001-479F-4566-A3EE-6FED658B38A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9C6-4E47-BBF5-E38F886BC3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9C6-4E47-BBF5-E38F886BC3A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BE1-434C-876A-FABDCDB68EF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BE1-434C-876A-FABDCDB68EF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C6-4808-BF16-447E2F78DD2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9</c:v>
                </c:pt>
              </c:numCache>
            </c:numRef>
          </c:val>
          <c:smooth val="0"/>
          <c:extLst>
            <c:ext xmlns:c16="http://schemas.microsoft.com/office/drawing/2014/chart" uri="{C3380CC4-5D6E-409C-BE32-E72D297353CC}">
              <c16:uniqueId val="{00000001-21C6-4808-BF16-447E2F78DD2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1C1-4439-AA1E-5510719A00B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405</c:v>
                </c:pt>
              </c:numCache>
            </c:numRef>
          </c:val>
          <c:smooth val="0"/>
          <c:extLst>
            <c:ext xmlns:c16="http://schemas.microsoft.com/office/drawing/2014/chart" uri="{C3380CC4-5D6E-409C-BE32-E72D297353CC}">
              <c16:uniqueId val="{00000001-21C1-4439-AA1E-5510719A00B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120.8</c:v>
                </c:pt>
                <c:pt idx="1">
                  <c:v>100</c:v>
                </c:pt>
                <c:pt idx="2">
                  <c:v>104.2</c:v>
                </c:pt>
                <c:pt idx="3">
                  <c:v>106.9</c:v>
                </c:pt>
                <c:pt idx="4">
                  <c:v>91.7</c:v>
                </c:pt>
              </c:numCache>
            </c:numRef>
          </c:val>
          <c:extLst>
            <c:ext xmlns:c16="http://schemas.microsoft.com/office/drawing/2014/chart" uri="{C3380CC4-5D6E-409C-BE32-E72D297353CC}">
              <c16:uniqueId val="{00000000-42DF-4A71-AD5A-FCACD8546D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224.4</c:v>
                </c:pt>
              </c:numCache>
            </c:numRef>
          </c:val>
          <c:smooth val="0"/>
          <c:extLst>
            <c:ext xmlns:c16="http://schemas.microsoft.com/office/drawing/2014/chart" uri="{C3380CC4-5D6E-409C-BE32-E72D297353CC}">
              <c16:uniqueId val="{00000001-42DF-4A71-AD5A-FCACD8546DB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-70.2</c:v>
                </c:pt>
                <c:pt idx="1">
                  <c:v>48.7</c:v>
                </c:pt>
                <c:pt idx="2">
                  <c:v>49.1</c:v>
                </c:pt>
                <c:pt idx="3">
                  <c:v>44.5</c:v>
                </c:pt>
                <c:pt idx="4">
                  <c:v>38.5</c:v>
                </c:pt>
              </c:numCache>
            </c:numRef>
          </c:val>
          <c:extLst>
            <c:ext xmlns:c16="http://schemas.microsoft.com/office/drawing/2014/chart" uri="{C3380CC4-5D6E-409C-BE32-E72D297353CC}">
              <c16:uniqueId val="{00000000-0DC0-465C-8521-4740418F75B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-121.8</c:v>
                </c:pt>
              </c:numCache>
            </c:numRef>
          </c:val>
          <c:smooth val="0"/>
          <c:extLst>
            <c:ext xmlns:c16="http://schemas.microsoft.com/office/drawing/2014/chart" uri="{C3380CC4-5D6E-409C-BE32-E72D297353CC}">
              <c16:uniqueId val="{00000001-0DC0-465C-8521-4740418F75B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-7104</c:v>
                </c:pt>
                <c:pt idx="1">
                  <c:v>3689</c:v>
                </c:pt>
                <c:pt idx="2">
                  <c:v>3638</c:v>
                </c:pt>
                <c:pt idx="3">
                  <c:v>3387</c:v>
                </c:pt>
                <c:pt idx="4">
                  <c:v>2873</c:v>
                </c:pt>
              </c:numCache>
            </c:numRef>
          </c:val>
          <c:extLst>
            <c:ext xmlns:c16="http://schemas.microsoft.com/office/drawing/2014/chart" uri="{C3380CC4-5D6E-409C-BE32-E72D297353CC}">
              <c16:uniqueId val="{00000000-0B57-4A65-A558-6CB924AF2DB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2698</c:v>
                </c:pt>
              </c:numCache>
            </c:numRef>
          </c:val>
          <c:smooth val="0"/>
          <c:extLst>
            <c:ext xmlns:c16="http://schemas.microsoft.com/office/drawing/2014/chart" uri="{C3380CC4-5D6E-409C-BE32-E72D297353CC}">
              <c16:uniqueId val="{00000001-0B57-4A65-A558-6CB924AF2DB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御幸本町駐車場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58.7</v>
      </c>
      <c r="V31" s="110"/>
      <c r="W31" s="110"/>
      <c r="X31" s="110"/>
      <c r="Y31" s="110"/>
      <c r="Z31" s="110"/>
      <c r="AA31" s="110"/>
      <c r="AB31" s="110"/>
      <c r="AC31" s="110"/>
      <c r="AD31" s="110"/>
      <c r="AE31" s="110"/>
      <c r="AF31" s="110"/>
      <c r="AG31" s="110"/>
      <c r="AH31" s="110"/>
      <c r="AI31" s="110"/>
      <c r="AJ31" s="110"/>
      <c r="AK31" s="110"/>
      <c r="AL31" s="110"/>
      <c r="AM31" s="110"/>
      <c r="AN31" s="110">
        <f>データ!Z7</f>
        <v>194.9</v>
      </c>
      <c r="AO31" s="110"/>
      <c r="AP31" s="110"/>
      <c r="AQ31" s="110"/>
      <c r="AR31" s="110"/>
      <c r="AS31" s="110"/>
      <c r="AT31" s="110"/>
      <c r="AU31" s="110"/>
      <c r="AV31" s="110"/>
      <c r="AW31" s="110"/>
      <c r="AX31" s="110"/>
      <c r="AY31" s="110"/>
      <c r="AZ31" s="110"/>
      <c r="BA31" s="110"/>
      <c r="BB31" s="110"/>
      <c r="BC31" s="110"/>
      <c r="BD31" s="110"/>
      <c r="BE31" s="110"/>
      <c r="BF31" s="110"/>
      <c r="BG31" s="110">
        <f>データ!AA7</f>
        <v>196.6</v>
      </c>
      <c r="BH31" s="110"/>
      <c r="BI31" s="110"/>
      <c r="BJ31" s="110"/>
      <c r="BK31" s="110"/>
      <c r="BL31" s="110"/>
      <c r="BM31" s="110"/>
      <c r="BN31" s="110"/>
      <c r="BO31" s="110"/>
      <c r="BP31" s="110"/>
      <c r="BQ31" s="110"/>
      <c r="BR31" s="110"/>
      <c r="BS31" s="110"/>
      <c r="BT31" s="110"/>
      <c r="BU31" s="110"/>
      <c r="BV31" s="110"/>
      <c r="BW31" s="110"/>
      <c r="BX31" s="110"/>
      <c r="BY31" s="110"/>
      <c r="BZ31" s="110">
        <f>データ!AB7</f>
        <v>180.1</v>
      </c>
      <c r="CA31" s="110"/>
      <c r="CB31" s="110"/>
      <c r="CC31" s="110"/>
      <c r="CD31" s="110"/>
      <c r="CE31" s="110"/>
      <c r="CF31" s="110"/>
      <c r="CG31" s="110"/>
      <c r="CH31" s="110"/>
      <c r="CI31" s="110"/>
      <c r="CJ31" s="110"/>
      <c r="CK31" s="110"/>
      <c r="CL31" s="110"/>
      <c r="CM31" s="110"/>
      <c r="CN31" s="110"/>
      <c r="CO31" s="110"/>
      <c r="CP31" s="110"/>
      <c r="CQ31" s="110"/>
      <c r="CR31" s="110"/>
      <c r="CS31" s="110">
        <f>データ!AC7</f>
        <v>162.69999999999999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120.8</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104.2</v>
      </c>
      <c r="KP31" s="81"/>
      <c r="KQ31" s="81"/>
      <c r="KR31" s="81"/>
      <c r="KS31" s="81"/>
      <c r="KT31" s="81"/>
      <c r="KU31" s="81"/>
      <c r="KV31" s="81"/>
      <c r="KW31" s="81"/>
      <c r="KX31" s="81"/>
      <c r="KY31" s="81"/>
      <c r="KZ31" s="81"/>
      <c r="LA31" s="81"/>
      <c r="LB31" s="81"/>
      <c r="LC31" s="81"/>
      <c r="LD31" s="81"/>
      <c r="LE31" s="81"/>
      <c r="LF31" s="81"/>
      <c r="LG31" s="82"/>
      <c r="LH31" s="80">
        <f>データ!DN7</f>
        <v>106.9</v>
      </c>
      <c r="LI31" s="81"/>
      <c r="LJ31" s="81"/>
      <c r="LK31" s="81"/>
      <c r="LL31" s="81"/>
      <c r="LM31" s="81"/>
      <c r="LN31" s="81"/>
      <c r="LO31" s="81"/>
      <c r="LP31" s="81"/>
      <c r="LQ31" s="81"/>
      <c r="LR31" s="81"/>
      <c r="LS31" s="81"/>
      <c r="LT31" s="81"/>
      <c r="LU31" s="81"/>
      <c r="LV31" s="81"/>
      <c r="LW31" s="81"/>
      <c r="LX31" s="81"/>
      <c r="LY31" s="81"/>
      <c r="LZ31" s="82"/>
      <c r="MA31" s="80">
        <f>データ!DO7</f>
        <v>91.7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413.9</v>
      </c>
      <c r="V32" s="110"/>
      <c r="W32" s="110"/>
      <c r="X32" s="110"/>
      <c r="Y32" s="110"/>
      <c r="Z32" s="110"/>
      <c r="AA32" s="110"/>
      <c r="AB32" s="110"/>
      <c r="AC32" s="110"/>
      <c r="AD32" s="110"/>
      <c r="AE32" s="110"/>
      <c r="AF32" s="110"/>
      <c r="AG32" s="110"/>
      <c r="AH32" s="110"/>
      <c r="AI32" s="110"/>
      <c r="AJ32" s="110"/>
      <c r="AK32" s="110"/>
      <c r="AL32" s="110"/>
      <c r="AM32" s="110"/>
      <c r="AN32" s="110">
        <f>データ!AE7</f>
        <v>263.7</v>
      </c>
      <c r="AO32" s="110"/>
      <c r="AP32" s="110"/>
      <c r="AQ32" s="110"/>
      <c r="AR32" s="110"/>
      <c r="AS32" s="110"/>
      <c r="AT32" s="110"/>
      <c r="AU32" s="110"/>
      <c r="AV32" s="110"/>
      <c r="AW32" s="110"/>
      <c r="AX32" s="110"/>
      <c r="AY32" s="110"/>
      <c r="AZ32" s="110"/>
      <c r="BA32" s="110"/>
      <c r="BB32" s="110"/>
      <c r="BC32" s="110"/>
      <c r="BD32" s="110"/>
      <c r="BE32" s="110"/>
      <c r="BF32" s="110"/>
      <c r="BG32" s="110">
        <f>データ!AF7</f>
        <v>509.7</v>
      </c>
      <c r="BH32" s="110"/>
      <c r="BI32" s="110"/>
      <c r="BJ32" s="110"/>
      <c r="BK32" s="110"/>
      <c r="BL32" s="110"/>
      <c r="BM32" s="110"/>
      <c r="BN32" s="110"/>
      <c r="BO32" s="110"/>
      <c r="BP32" s="110"/>
      <c r="BQ32" s="110"/>
      <c r="BR32" s="110"/>
      <c r="BS32" s="110"/>
      <c r="BT32" s="110"/>
      <c r="BU32" s="110"/>
      <c r="BV32" s="110"/>
      <c r="BW32" s="110"/>
      <c r="BX32" s="110"/>
      <c r="BY32" s="110"/>
      <c r="BZ32" s="110">
        <f>データ!AG7</f>
        <v>1492.8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v>
      </c>
      <c r="EM32" s="110"/>
      <c r="EN32" s="110"/>
      <c r="EO32" s="110"/>
      <c r="EP32" s="110"/>
      <c r="EQ32" s="110"/>
      <c r="ER32" s="110"/>
      <c r="ES32" s="110"/>
      <c r="ET32" s="110"/>
      <c r="EU32" s="110"/>
      <c r="EV32" s="110"/>
      <c r="EW32" s="110"/>
      <c r="EX32" s="110"/>
      <c r="EY32" s="110"/>
      <c r="EZ32" s="110"/>
      <c r="FA32" s="110"/>
      <c r="FB32" s="110"/>
      <c r="FC32" s="110"/>
      <c r="FD32" s="110"/>
      <c r="FE32" s="110">
        <f>データ!AP7</f>
        <v>0.5</v>
      </c>
      <c r="FF32" s="110"/>
      <c r="FG32" s="110"/>
      <c r="FH32" s="110"/>
      <c r="FI32" s="110"/>
      <c r="FJ32" s="110"/>
      <c r="FK32" s="110"/>
      <c r="FL32" s="110"/>
      <c r="FM32" s="110"/>
      <c r="FN32" s="110"/>
      <c r="FO32" s="110"/>
      <c r="FP32" s="110"/>
      <c r="FQ32" s="110"/>
      <c r="FR32" s="110"/>
      <c r="FS32" s="110"/>
      <c r="FT32" s="110"/>
      <c r="FU32" s="110"/>
      <c r="FV32" s="110"/>
      <c r="FW32" s="110"/>
      <c r="FX32" s="110">
        <f>データ!AQ7</f>
        <v>1</v>
      </c>
      <c r="FY32" s="110"/>
      <c r="FZ32" s="110"/>
      <c r="GA32" s="110"/>
      <c r="GB32" s="110"/>
      <c r="GC32" s="110"/>
      <c r="GD32" s="110"/>
      <c r="GE32" s="110"/>
      <c r="GF32" s="110"/>
      <c r="GG32" s="110"/>
      <c r="GH32" s="110"/>
      <c r="GI32" s="110"/>
      <c r="GJ32" s="110"/>
      <c r="GK32" s="110"/>
      <c r="GL32" s="110"/>
      <c r="GM32" s="110"/>
      <c r="GN32" s="110"/>
      <c r="GO32" s="110"/>
      <c r="GP32" s="110"/>
      <c r="GQ32" s="110">
        <f>データ!AR7</f>
        <v>0.8</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171.8</v>
      </c>
      <c r="KP32" s="81"/>
      <c r="KQ32" s="81"/>
      <c r="KR32" s="81"/>
      <c r="KS32" s="81"/>
      <c r="KT32" s="81"/>
      <c r="KU32" s="81"/>
      <c r="KV32" s="81"/>
      <c r="KW32" s="81"/>
      <c r="KX32" s="81"/>
      <c r="KY32" s="81"/>
      <c r="KZ32" s="81"/>
      <c r="LA32" s="81"/>
      <c r="LB32" s="81"/>
      <c r="LC32" s="81"/>
      <c r="LD32" s="81"/>
      <c r="LE32" s="81"/>
      <c r="LF32" s="81"/>
      <c r="LG32" s="82"/>
      <c r="LH32" s="80">
        <f>データ!DS7</f>
        <v>169.4</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-70.2</v>
      </c>
      <c r="EM52" s="110"/>
      <c r="EN52" s="110"/>
      <c r="EO52" s="110"/>
      <c r="EP52" s="110"/>
      <c r="EQ52" s="110"/>
      <c r="ER52" s="110"/>
      <c r="ES52" s="110"/>
      <c r="ET52" s="110"/>
      <c r="EU52" s="110"/>
      <c r="EV52" s="110"/>
      <c r="EW52" s="110"/>
      <c r="EX52" s="110"/>
      <c r="EY52" s="110"/>
      <c r="EZ52" s="110"/>
      <c r="FA52" s="110"/>
      <c r="FB52" s="110"/>
      <c r="FC52" s="110"/>
      <c r="FD52" s="110"/>
      <c r="FE52" s="110">
        <f>データ!BG7</f>
        <v>48.7</v>
      </c>
      <c r="FF52" s="110"/>
      <c r="FG52" s="110"/>
      <c r="FH52" s="110"/>
      <c r="FI52" s="110"/>
      <c r="FJ52" s="110"/>
      <c r="FK52" s="110"/>
      <c r="FL52" s="110"/>
      <c r="FM52" s="110"/>
      <c r="FN52" s="110"/>
      <c r="FO52" s="110"/>
      <c r="FP52" s="110"/>
      <c r="FQ52" s="110"/>
      <c r="FR52" s="110"/>
      <c r="FS52" s="110"/>
      <c r="FT52" s="110"/>
      <c r="FU52" s="110"/>
      <c r="FV52" s="110"/>
      <c r="FW52" s="110"/>
      <c r="FX52" s="110">
        <f>データ!BH7</f>
        <v>49.1</v>
      </c>
      <c r="FY52" s="110"/>
      <c r="FZ52" s="110"/>
      <c r="GA52" s="110"/>
      <c r="GB52" s="110"/>
      <c r="GC52" s="110"/>
      <c r="GD52" s="110"/>
      <c r="GE52" s="110"/>
      <c r="GF52" s="110"/>
      <c r="GG52" s="110"/>
      <c r="GH52" s="110"/>
      <c r="GI52" s="110"/>
      <c r="GJ52" s="110"/>
      <c r="GK52" s="110"/>
      <c r="GL52" s="110"/>
      <c r="GM52" s="110"/>
      <c r="GN52" s="110"/>
      <c r="GO52" s="110"/>
      <c r="GP52" s="110"/>
      <c r="GQ52" s="110">
        <f>データ!BI7</f>
        <v>44.5</v>
      </c>
      <c r="GR52" s="110"/>
      <c r="GS52" s="110"/>
      <c r="GT52" s="110"/>
      <c r="GU52" s="110"/>
      <c r="GV52" s="110"/>
      <c r="GW52" s="110"/>
      <c r="GX52" s="110"/>
      <c r="GY52" s="110"/>
      <c r="GZ52" s="110"/>
      <c r="HA52" s="110"/>
      <c r="HB52" s="110"/>
      <c r="HC52" s="110"/>
      <c r="HD52" s="110"/>
      <c r="HE52" s="110"/>
      <c r="HF52" s="110"/>
      <c r="HG52" s="110"/>
      <c r="HH52" s="110"/>
      <c r="HI52" s="110"/>
      <c r="HJ52" s="110">
        <f>データ!BJ7</f>
        <v>38.5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-7104</v>
      </c>
      <c r="JD52" s="106"/>
      <c r="JE52" s="106"/>
      <c r="JF52" s="106"/>
      <c r="JG52" s="106"/>
      <c r="JH52" s="106"/>
      <c r="JI52" s="106"/>
      <c r="JJ52" s="106"/>
      <c r="JK52" s="106"/>
      <c r="JL52" s="106"/>
      <c r="JM52" s="106"/>
      <c r="JN52" s="106"/>
      <c r="JO52" s="106"/>
      <c r="JP52" s="106"/>
      <c r="JQ52" s="106"/>
      <c r="JR52" s="106"/>
      <c r="JS52" s="106"/>
      <c r="JT52" s="106"/>
      <c r="JU52" s="106"/>
      <c r="JV52" s="106">
        <f>データ!BR7</f>
        <v>3689</v>
      </c>
      <c r="JW52" s="106"/>
      <c r="JX52" s="106"/>
      <c r="JY52" s="106"/>
      <c r="JZ52" s="106"/>
      <c r="KA52" s="106"/>
      <c r="KB52" s="106"/>
      <c r="KC52" s="106"/>
      <c r="KD52" s="106"/>
      <c r="KE52" s="106"/>
      <c r="KF52" s="106"/>
      <c r="KG52" s="106"/>
      <c r="KH52" s="106"/>
      <c r="KI52" s="106"/>
      <c r="KJ52" s="106"/>
      <c r="KK52" s="106"/>
      <c r="KL52" s="106"/>
      <c r="KM52" s="106"/>
      <c r="KN52" s="106"/>
      <c r="KO52" s="106">
        <f>データ!BS7</f>
        <v>3638</v>
      </c>
      <c r="KP52" s="106"/>
      <c r="KQ52" s="106"/>
      <c r="KR52" s="106"/>
      <c r="KS52" s="106"/>
      <c r="KT52" s="106"/>
      <c r="KU52" s="106"/>
      <c r="KV52" s="106"/>
      <c r="KW52" s="106"/>
      <c r="KX52" s="106"/>
      <c r="KY52" s="106"/>
      <c r="KZ52" s="106"/>
      <c r="LA52" s="106"/>
      <c r="LB52" s="106"/>
      <c r="LC52" s="106"/>
      <c r="LD52" s="106"/>
      <c r="LE52" s="106"/>
      <c r="LF52" s="106"/>
      <c r="LG52" s="106"/>
      <c r="LH52" s="106">
        <f>データ!BT7</f>
        <v>3387</v>
      </c>
      <c r="LI52" s="106"/>
      <c r="LJ52" s="106"/>
      <c r="LK52" s="106"/>
      <c r="LL52" s="106"/>
      <c r="LM52" s="106"/>
      <c r="LN52" s="106"/>
      <c r="LO52" s="106"/>
      <c r="LP52" s="106"/>
      <c r="LQ52" s="106"/>
      <c r="LR52" s="106"/>
      <c r="LS52" s="106"/>
      <c r="LT52" s="106"/>
      <c r="LU52" s="106"/>
      <c r="LV52" s="106"/>
      <c r="LW52" s="106"/>
      <c r="LX52" s="106"/>
      <c r="LY52" s="106"/>
      <c r="LZ52" s="106"/>
      <c r="MA52" s="106">
        <f>データ!BU7</f>
        <v>2873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3</v>
      </c>
      <c r="BH53" s="106"/>
      <c r="BI53" s="106"/>
      <c r="BJ53" s="106"/>
      <c r="BK53" s="106"/>
      <c r="BL53" s="106"/>
      <c r="BM53" s="106"/>
      <c r="BN53" s="106"/>
      <c r="BO53" s="106"/>
      <c r="BP53" s="106"/>
      <c r="BQ53" s="106"/>
      <c r="BR53" s="106"/>
      <c r="BS53" s="106"/>
      <c r="BT53" s="106"/>
      <c r="BU53" s="106"/>
      <c r="BV53" s="106"/>
      <c r="BW53" s="106"/>
      <c r="BX53" s="106"/>
      <c r="BY53" s="106"/>
      <c r="BZ53" s="106">
        <f>データ!BC7</f>
        <v>3</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37.4</v>
      </c>
      <c r="EM53" s="110"/>
      <c r="EN53" s="110"/>
      <c r="EO53" s="110"/>
      <c r="EP53" s="110"/>
      <c r="EQ53" s="110"/>
      <c r="ER53" s="110"/>
      <c r="ES53" s="110"/>
      <c r="ET53" s="110"/>
      <c r="EU53" s="110"/>
      <c r="EV53" s="110"/>
      <c r="EW53" s="110"/>
      <c r="EX53" s="110"/>
      <c r="EY53" s="110"/>
      <c r="EZ53" s="110"/>
      <c r="FA53" s="110"/>
      <c r="FB53" s="110"/>
      <c r="FC53" s="110"/>
      <c r="FD53" s="110"/>
      <c r="FE53" s="110">
        <f>データ!BL7</f>
        <v>28.9</v>
      </c>
      <c r="FF53" s="110"/>
      <c r="FG53" s="110"/>
      <c r="FH53" s="110"/>
      <c r="FI53" s="110"/>
      <c r="FJ53" s="110"/>
      <c r="FK53" s="110"/>
      <c r="FL53" s="110"/>
      <c r="FM53" s="110"/>
      <c r="FN53" s="110"/>
      <c r="FO53" s="110"/>
      <c r="FP53" s="110"/>
      <c r="FQ53" s="110"/>
      <c r="FR53" s="110"/>
      <c r="FS53" s="110"/>
      <c r="FT53" s="110"/>
      <c r="FU53" s="110"/>
      <c r="FV53" s="110"/>
      <c r="FW53" s="110"/>
      <c r="FX53" s="110">
        <f>データ!BM7</f>
        <v>35.700000000000003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30</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9208</v>
      </c>
      <c r="JD53" s="106"/>
      <c r="JE53" s="106"/>
      <c r="JF53" s="106"/>
      <c r="JG53" s="106"/>
      <c r="JH53" s="106"/>
      <c r="JI53" s="106"/>
      <c r="JJ53" s="106"/>
      <c r="JK53" s="106"/>
      <c r="JL53" s="106"/>
      <c r="JM53" s="106"/>
      <c r="JN53" s="106"/>
      <c r="JO53" s="106"/>
      <c r="JP53" s="106"/>
      <c r="JQ53" s="106"/>
      <c r="JR53" s="106"/>
      <c r="JS53" s="106"/>
      <c r="JT53" s="106"/>
      <c r="JU53" s="106"/>
      <c r="JV53" s="106">
        <f>データ!BW7</f>
        <v>8524</v>
      </c>
      <c r="JW53" s="106"/>
      <c r="JX53" s="106"/>
      <c r="JY53" s="106"/>
      <c r="JZ53" s="106"/>
      <c r="KA53" s="106"/>
      <c r="KB53" s="106"/>
      <c r="KC53" s="106"/>
      <c r="KD53" s="106"/>
      <c r="KE53" s="106"/>
      <c r="KF53" s="106"/>
      <c r="KG53" s="106"/>
      <c r="KH53" s="106"/>
      <c r="KI53" s="106"/>
      <c r="KJ53" s="106"/>
      <c r="KK53" s="106"/>
      <c r="KL53" s="106"/>
      <c r="KM53" s="106"/>
      <c r="KN53" s="106"/>
      <c r="KO53" s="106">
        <f>データ!BX7</f>
        <v>6653</v>
      </c>
      <c r="KP53" s="106"/>
      <c r="KQ53" s="106"/>
      <c r="KR53" s="106"/>
      <c r="KS53" s="106"/>
      <c r="KT53" s="106"/>
      <c r="KU53" s="106"/>
      <c r="KV53" s="106"/>
      <c r="KW53" s="106"/>
      <c r="KX53" s="106"/>
      <c r="KY53" s="106"/>
      <c r="KZ53" s="106"/>
      <c r="LA53" s="106"/>
      <c r="LB53" s="106"/>
      <c r="LC53" s="106"/>
      <c r="LD53" s="106"/>
      <c r="LE53" s="106"/>
      <c r="LF53" s="106"/>
      <c r="LG53" s="106"/>
      <c r="LH53" s="106">
        <f>データ!BY7</f>
        <v>6991</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198996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1631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21.3</v>
      </c>
      <c r="LF78" s="81"/>
      <c r="LG78" s="81"/>
      <c r="LH78" s="81"/>
      <c r="LI78" s="81"/>
      <c r="LJ78" s="81"/>
      <c r="LK78" s="81"/>
      <c r="LL78" s="81"/>
      <c r="LM78" s="81"/>
      <c r="LN78" s="81"/>
      <c r="LO78" s="81"/>
      <c r="LP78" s="81"/>
      <c r="LQ78" s="81"/>
      <c r="LR78" s="81"/>
      <c r="LS78" s="82"/>
      <c r="LT78" s="80">
        <f>データ!DH7</f>
        <v>18.2</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dAipyI1QaqbuNzB1w5hA6iv/9HeS1bUvyQHmwHRFUThUH3zPCErMmxoLOHVwD0YbvgxM00f5bFmvHy7xyop4bg==" saltValue="n1tH7zqqvEiptvwHQ9nOs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93</v>
      </c>
      <c r="AN5" s="59" t="s">
        <v>94</v>
      </c>
      <c r="AO5" s="59" t="s">
        <v>95</v>
      </c>
      <c r="AP5" s="59" t="s">
        <v>96</v>
      </c>
      <c r="AQ5" s="59" t="s">
        <v>97</v>
      </c>
      <c r="AR5" s="59" t="s">
        <v>98</v>
      </c>
      <c r="AS5" s="59" t="s">
        <v>99</v>
      </c>
      <c r="AT5" s="59" t="s">
        <v>100</v>
      </c>
      <c r="AU5" s="59" t="s">
        <v>104</v>
      </c>
      <c r="AV5" s="59" t="s">
        <v>91</v>
      </c>
      <c r="AW5" s="59" t="s">
        <v>103</v>
      </c>
      <c r="AX5" s="59" t="s">
        <v>93</v>
      </c>
      <c r="AY5" s="59" t="s">
        <v>94</v>
      </c>
      <c r="AZ5" s="59" t="s">
        <v>95</v>
      </c>
      <c r="BA5" s="59" t="s">
        <v>96</v>
      </c>
      <c r="BB5" s="59" t="s">
        <v>97</v>
      </c>
      <c r="BC5" s="59" t="s">
        <v>98</v>
      </c>
      <c r="BD5" s="59" t="s">
        <v>99</v>
      </c>
      <c r="BE5" s="59" t="s">
        <v>100</v>
      </c>
      <c r="BF5" s="59" t="s">
        <v>101</v>
      </c>
      <c r="BG5" s="59" t="s">
        <v>105</v>
      </c>
      <c r="BH5" s="59" t="s">
        <v>92</v>
      </c>
      <c r="BI5" s="59" t="s">
        <v>93</v>
      </c>
      <c r="BJ5" s="59" t="s">
        <v>106</v>
      </c>
      <c r="BK5" s="59" t="s">
        <v>95</v>
      </c>
      <c r="BL5" s="59" t="s">
        <v>96</v>
      </c>
      <c r="BM5" s="59" t="s">
        <v>97</v>
      </c>
      <c r="BN5" s="59" t="s">
        <v>98</v>
      </c>
      <c r="BO5" s="59" t="s">
        <v>99</v>
      </c>
      <c r="BP5" s="59" t="s">
        <v>100</v>
      </c>
      <c r="BQ5" s="59" t="s">
        <v>101</v>
      </c>
      <c r="BR5" s="59" t="s">
        <v>102</v>
      </c>
      <c r="BS5" s="59" t="s">
        <v>103</v>
      </c>
      <c r="BT5" s="59" t="s">
        <v>107</v>
      </c>
      <c r="BU5" s="59" t="s">
        <v>108</v>
      </c>
      <c r="BV5" s="59" t="s">
        <v>95</v>
      </c>
      <c r="BW5" s="59" t="s">
        <v>96</v>
      </c>
      <c r="BX5" s="59" t="s">
        <v>97</v>
      </c>
      <c r="BY5" s="59" t="s">
        <v>98</v>
      </c>
      <c r="BZ5" s="59" t="s">
        <v>99</v>
      </c>
      <c r="CA5" s="59" t="s">
        <v>100</v>
      </c>
      <c r="CB5" s="59" t="s">
        <v>90</v>
      </c>
      <c r="CC5" s="59" t="s">
        <v>102</v>
      </c>
      <c r="CD5" s="59" t="s">
        <v>103</v>
      </c>
      <c r="CE5" s="59" t="s">
        <v>93</v>
      </c>
      <c r="CF5" s="59" t="s">
        <v>109</v>
      </c>
      <c r="CG5" s="59" t="s">
        <v>95</v>
      </c>
      <c r="CH5" s="59" t="s">
        <v>96</v>
      </c>
      <c r="CI5" s="59" t="s">
        <v>97</v>
      </c>
      <c r="CJ5" s="59" t="s">
        <v>98</v>
      </c>
      <c r="CK5" s="59" t="s">
        <v>99</v>
      </c>
      <c r="CL5" s="59" t="s">
        <v>100</v>
      </c>
      <c r="CM5" s="150"/>
      <c r="CN5" s="150"/>
      <c r="CO5" s="59" t="s">
        <v>90</v>
      </c>
      <c r="CP5" s="59" t="s">
        <v>102</v>
      </c>
      <c r="CQ5" s="59" t="s">
        <v>92</v>
      </c>
      <c r="CR5" s="59" t="s">
        <v>107</v>
      </c>
      <c r="CS5" s="59" t="s">
        <v>109</v>
      </c>
      <c r="CT5" s="59" t="s">
        <v>95</v>
      </c>
      <c r="CU5" s="59" t="s">
        <v>96</v>
      </c>
      <c r="CV5" s="59" t="s">
        <v>97</v>
      </c>
      <c r="CW5" s="59" t="s">
        <v>98</v>
      </c>
      <c r="CX5" s="59" t="s">
        <v>99</v>
      </c>
      <c r="CY5" s="59" t="s">
        <v>100</v>
      </c>
      <c r="CZ5" s="59" t="s">
        <v>101</v>
      </c>
      <c r="DA5" s="59" t="s">
        <v>102</v>
      </c>
      <c r="DB5" s="59" t="s">
        <v>103</v>
      </c>
      <c r="DC5" s="59" t="s">
        <v>107</v>
      </c>
      <c r="DD5" s="59" t="s">
        <v>109</v>
      </c>
      <c r="DE5" s="59" t="s">
        <v>95</v>
      </c>
      <c r="DF5" s="59" t="s">
        <v>96</v>
      </c>
      <c r="DG5" s="59" t="s">
        <v>97</v>
      </c>
      <c r="DH5" s="59" t="s">
        <v>98</v>
      </c>
      <c r="DI5" s="59" t="s">
        <v>99</v>
      </c>
      <c r="DJ5" s="59" t="s">
        <v>35</v>
      </c>
      <c r="DK5" s="59" t="s">
        <v>101</v>
      </c>
      <c r="DL5" s="59" t="s">
        <v>110</v>
      </c>
      <c r="DM5" s="59" t="s">
        <v>103</v>
      </c>
      <c r="DN5" s="59" t="s">
        <v>93</v>
      </c>
      <c r="DO5" s="59" t="s">
        <v>106</v>
      </c>
      <c r="DP5" s="59" t="s">
        <v>95</v>
      </c>
      <c r="DQ5" s="59" t="s">
        <v>96</v>
      </c>
      <c r="DR5" s="59" t="s">
        <v>97</v>
      </c>
      <c r="DS5" s="59" t="s">
        <v>98</v>
      </c>
      <c r="DT5" s="59" t="s">
        <v>99</v>
      </c>
      <c r="DU5" s="59" t="s">
        <v>100</v>
      </c>
    </row>
    <row r="6" spans="1:125" s="66" customFormat="1" x14ac:dyDescent="0.15">
      <c r="A6" s="49" t="s">
        <v>111</v>
      </c>
      <c r="B6" s="60">
        <f>B8</f>
        <v>2020</v>
      </c>
      <c r="C6" s="60">
        <f t="shared" ref="C6:X6" si="1">C8</f>
        <v>232122</v>
      </c>
      <c r="D6" s="60">
        <f t="shared" si="1"/>
        <v>47</v>
      </c>
      <c r="E6" s="60">
        <f t="shared" si="1"/>
        <v>14</v>
      </c>
      <c r="F6" s="60">
        <f t="shared" si="1"/>
        <v>0</v>
      </c>
      <c r="G6" s="60">
        <f t="shared" si="1"/>
        <v>1</v>
      </c>
      <c r="H6" s="60" t="str">
        <f>SUBSTITUTE(H8,"　","")</f>
        <v>愛知県安城市</v>
      </c>
      <c r="I6" s="60" t="str">
        <f t="shared" si="1"/>
        <v>御幸本町駐車場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43</v>
      </c>
      <c r="S6" s="62" t="str">
        <f t="shared" si="1"/>
        <v>駅</v>
      </c>
      <c r="T6" s="62" t="str">
        <f t="shared" si="1"/>
        <v>無</v>
      </c>
      <c r="U6" s="63">
        <f t="shared" si="1"/>
        <v>1997</v>
      </c>
      <c r="V6" s="63">
        <f t="shared" si="1"/>
        <v>72</v>
      </c>
      <c r="W6" s="63">
        <f t="shared" si="1"/>
        <v>140</v>
      </c>
      <c r="X6" s="62" t="str">
        <f t="shared" si="1"/>
        <v>代行制</v>
      </c>
      <c r="Y6" s="64">
        <f>IF(Y8="-",NA(),Y8)</f>
        <v>58.7</v>
      </c>
      <c r="Z6" s="64">
        <f t="shared" ref="Z6:AH6" si="2">IF(Z8="-",NA(),Z8)</f>
        <v>194.9</v>
      </c>
      <c r="AA6" s="64">
        <f t="shared" si="2"/>
        <v>196.6</v>
      </c>
      <c r="AB6" s="64">
        <f t="shared" si="2"/>
        <v>180.1</v>
      </c>
      <c r="AC6" s="64">
        <f t="shared" si="2"/>
        <v>162.69999999999999</v>
      </c>
      <c r="AD6" s="64">
        <f t="shared" si="2"/>
        <v>413.9</v>
      </c>
      <c r="AE6" s="64">
        <f t="shared" si="2"/>
        <v>263.7</v>
      </c>
      <c r="AF6" s="64">
        <f t="shared" si="2"/>
        <v>509.7</v>
      </c>
      <c r="AG6" s="64">
        <f t="shared" si="2"/>
        <v>1492.8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405</v>
      </c>
      <c r="BE6" s="63" t="str">
        <f>IF(BE8="-","",IF(BE8="-","【-】","【"&amp;SUBSTITUTE(TEXT(BE8,"#,##0"),"-","△")&amp;"】"))</f>
        <v>【2,345】</v>
      </c>
      <c r="BF6" s="64">
        <f>IF(BF8="-",NA(),BF8)</f>
        <v>-70.2</v>
      </c>
      <c r="BG6" s="64">
        <f t="shared" ref="BG6:BO6" si="5">IF(BG8="-",NA(),BG8)</f>
        <v>48.7</v>
      </c>
      <c r="BH6" s="64">
        <f t="shared" si="5"/>
        <v>49.1</v>
      </c>
      <c r="BI6" s="64">
        <f t="shared" si="5"/>
        <v>44.5</v>
      </c>
      <c r="BJ6" s="64">
        <f t="shared" si="5"/>
        <v>38.5</v>
      </c>
      <c r="BK6" s="64">
        <f t="shared" si="5"/>
        <v>37.4</v>
      </c>
      <c r="BL6" s="64">
        <f t="shared" si="5"/>
        <v>28.9</v>
      </c>
      <c r="BM6" s="64">
        <f t="shared" si="5"/>
        <v>35.700000000000003</v>
      </c>
      <c r="BN6" s="64">
        <f t="shared" si="5"/>
        <v>30</v>
      </c>
      <c r="BO6" s="64">
        <f t="shared" si="5"/>
        <v>-121.8</v>
      </c>
      <c r="BP6" s="61" t="str">
        <f>IF(BP8="-","",IF(BP8="-","【-】","【"&amp;SUBSTITUTE(TEXT(BP8,"#,##0.0"),"-","△")&amp;"】"))</f>
        <v>【△65.9】</v>
      </c>
      <c r="BQ6" s="65">
        <f>IF(BQ8="-",NA(),BQ8)</f>
        <v>-7104</v>
      </c>
      <c r="BR6" s="65">
        <f t="shared" ref="BR6:BZ6" si="6">IF(BR8="-",NA(),BR8)</f>
        <v>3689</v>
      </c>
      <c r="BS6" s="65">
        <f t="shared" si="6"/>
        <v>3638</v>
      </c>
      <c r="BT6" s="65">
        <f t="shared" si="6"/>
        <v>3387</v>
      </c>
      <c r="BU6" s="65">
        <f t="shared" si="6"/>
        <v>2873</v>
      </c>
      <c r="BV6" s="65">
        <f t="shared" si="6"/>
        <v>9208</v>
      </c>
      <c r="BW6" s="65">
        <f t="shared" si="6"/>
        <v>8524</v>
      </c>
      <c r="BX6" s="65">
        <f t="shared" si="6"/>
        <v>6653</v>
      </c>
      <c r="BY6" s="65">
        <f t="shared" si="6"/>
        <v>6991</v>
      </c>
      <c r="BZ6" s="65">
        <f t="shared" si="6"/>
        <v>2698</v>
      </c>
      <c r="CA6" s="63" t="str">
        <f>IF(CA8="-","",IF(CA8="-","【-】","【"&amp;SUBSTITUTE(TEXT(CA8,"#,##0"),"-","△")&amp;"】"))</f>
        <v>【3,932】</v>
      </c>
      <c r="CB6" s="64"/>
      <c r="CC6" s="64"/>
      <c r="CD6" s="64"/>
      <c r="CE6" s="64"/>
      <c r="CF6" s="64"/>
      <c r="CG6" s="64"/>
      <c r="CH6" s="64"/>
      <c r="CI6" s="64"/>
      <c r="CJ6" s="64"/>
      <c r="CK6" s="64"/>
      <c r="CL6" s="61" t="s">
        <v>112</v>
      </c>
      <c r="CM6" s="63">
        <f t="shared" ref="CM6:CN6" si="7">CM8</f>
        <v>198996</v>
      </c>
      <c r="CN6" s="63">
        <f t="shared" si="7"/>
        <v>1631</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70.3</v>
      </c>
      <c r="DJ6" s="61" t="str">
        <f>IF(DJ8="-","",IF(DJ8="-","【-】","【"&amp;SUBSTITUTE(TEXT(DJ8,"#,##0.0"),"-","△")&amp;"】"))</f>
        <v>【183.4】</v>
      </c>
      <c r="DK6" s="64">
        <f>IF(DK8="-",NA(),DK8)</f>
        <v>120.8</v>
      </c>
      <c r="DL6" s="64">
        <f t="shared" ref="DL6:DT6" si="9">IF(DL8="-",NA(),DL8)</f>
        <v>100</v>
      </c>
      <c r="DM6" s="64">
        <f t="shared" si="9"/>
        <v>104.2</v>
      </c>
      <c r="DN6" s="64">
        <f t="shared" si="9"/>
        <v>106.9</v>
      </c>
      <c r="DO6" s="64">
        <f t="shared" si="9"/>
        <v>91.7</v>
      </c>
      <c r="DP6" s="64">
        <f t="shared" si="9"/>
        <v>172</v>
      </c>
      <c r="DQ6" s="64">
        <f t="shared" si="9"/>
        <v>170.6</v>
      </c>
      <c r="DR6" s="64">
        <f t="shared" si="9"/>
        <v>171.8</v>
      </c>
      <c r="DS6" s="64">
        <f t="shared" si="9"/>
        <v>169.4</v>
      </c>
      <c r="DT6" s="64">
        <f t="shared" si="9"/>
        <v>224.4</v>
      </c>
      <c r="DU6" s="61" t="str">
        <f>IF(DU8="-","",IF(DU8="-","【-】","【"&amp;SUBSTITUTE(TEXT(DU8,"#,##0.0"),"-","△")&amp;"】"))</f>
        <v>【164.2】</v>
      </c>
    </row>
    <row r="7" spans="1:125" s="66" customFormat="1" x14ac:dyDescent="0.15">
      <c r="A7" s="49" t="s">
        <v>114</v>
      </c>
      <c r="B7" s="60">
        <f t="shared" ref="B7:X7" si="10">B8</f>
        <v>2020</v>
      </c>
      <c r="C7" s="60">
        <f t="shared" si="10"/>
        <v>232122</v>
      </c>
      <c r="D7" s="60">
        <f t="shared" si="10"/>
        <v>47</v>
      </c>
      <c r="E7" s="60">
        <f t="shared" si="10"/>
        <v>14</v>
      </c>
      <c r="F7" s="60">
        <f t="shared" si="10"/>
        <v>0</v>
      </c>
      <c r="G7" s="60">
        <f t="shared" si="10"/>
        <v>1</v>
      </c>
      <c r="H7" s="60" t="str">
        <f t="shared" si="10"/>
        <v>愛知県　安城市</v>
      </c>
      <c r="I7" s="60" t="str">
        <f t="shared" si="10"/>
        <v>御幸本町駐車場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43</v>
      </c>
      <c r="S7" s="62" t="str">
        <f t="shared" si="10"/>
        <v>駅</v>
      </c>
      <c r="T7" s="62" t="str">
        <f t="shared" si="10"/>
        <v>無</v>
      </c>
      <c r="U7" s="63">
        <f t="shared" si="10"/>
        <v>1997</v>
      </c>
      <c r="V7" s="63">
        <f t="shared" si="10"/>
        <v>72</v>
      </c>
      <c r="W7" s="63">
        <f t="shared" si="10"/>
        <v>140</v>
      </c>
      <c r="X7" s="62" t="str">
        <f t="shared" si="10"/>
        <v>代行制</v>
      </c>
      <c r="Y7" s="64">
        <f>Y8</f>
        <v>58.7</v>
      </c>
      <c r="Z7" s="64">
        <f t="shared" ref="Z7:AH7" si="11">Z8</f>
        <v>194.9</v>
      </c>
      <c r="AA7" s="64">
        <f t="shared" si="11"/>
        <v>196.6</v>
      </c>
      <c r="AB7" s="64">
        <f t="shared" si="11"/>
        <v>180.1</v>
      </c>
      <c r="AC7" s="64">
        <f t="shared" si="11"/>
        <v>162.69999999999999</v>
      </c>
      <c r="AD7" s="64">
        <f t="shared" si="11"/>
        <v>413.9</v>
      </c>
      <c r="AE7" s="64">
        <f t="shared" si="11"/>
        <v>263.7</v>
      </c>
      <c r="AF7" s="64">
        <f t="shared" si="11"/>
        <v>509.7</v>
      </c>
      <c r="AG7" s="64">
        <f t="shared" si="11"/>
        <v>1492.8</v>
      </c>
      <c r="AH7" s="64">
        <f t="shared" si="11"/>
        <v>385.7</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405</v>
      </c>
      <c r="BE7" s="63"/>
      <c r="BF7" s="64">
        <f>BF8</f>
        <v>-70.2</v>
      </c>
      <c r="BG7" s="64">
        <f t="shared" ref="BG7:BO7" si="14">BG8</f>
        <v>48.7</v>
      </c>
      <c r="BH7" s="64">
        <f t="shared" si="14"/>
        <v>49.1</v>
      </c>
      <c r="BI7" s="64">
        <f t="shared" si="14"/>
        <v>44.5</v>
      </c>
      <c r="BJ7" s="64">
        <f t="shared" si="14"/>
        <v>38.5</v>
      </c>
      <c r="BK7" s="64">
        <f t="shared" si="14"/>
        <v>37.4</v>
      </c>
      <c r="BL7" s="64">
        <f t="shared" si="14"/>
        <v>28.9</v>
      </c>
      <c r="BM7" s="64">
        <f t="shared" si="14"/>
        <v>35.700000000000003</v>
      </c>
      <c r="BN7" s="64">
        <f t="shared" si="14"/>
        <v>30</v>
      </c>
      <c r="BO7" s="64">
        <f t="shared" si="14"/>
        <v>-121.8</v>
      </c>
      <c r="BP7" s="61"/>
      <c r="BQ7" s="65">
        <f>BQ8</f>
        <v>-7104</v>
      </c>
      <c r="BR7" s="65">
        <f t="shared" ref="BR7:BZ7" si="15">BR8</f>
        <v>3689</v>
      </c>
      <c r="BS7" s="65">
        <f t="shared" si="15"/>
        <v>3638</v>
      </c>
      <c r="BT7" s="65">
        <f t="shared" si="15"/>
        <v>3387</v>
      </c>
      <c r="BU7" s="65">
        <f t="shared" si="15"/>
        <v>2873</v>
      </c>
      <c r="BV7" s="65">
        <f t="shared" si="15"/>
        <v>9208</v>
      </c>
      <c r="BW7" s="65">
        <f t="shared" si="15"/>
        <v>8524</v>
      </c>
      <c r="BX7" s="65">
        <f t="shared" si="15"/>
        <v>6653</v>
      </c>
      <c r="BY7" s="65">
        <f t="shared" si="15"/>
        <v>6991</v>
      </c>
      <c r="BZ7" s="65">
        <f t="shared" si="15"/>
        <v>2698</v>
      </c>
      <c r="CA7" s="63"/>
      <c r="CB7" s="64" t="s">
        <v>115</v>
      </c>
      <c r="CC7" s="64" t="s">
        <v>115</v>
      </c>
      <c r="CD7" s="64" t="s">
        <v>115</v>
      </c>
      <c r="CE7" s="64" t="s">
        <v>115</v>
      </c>
      <c r="CF7" s="64" t="s">
        <v>115</v>
      </c>
      <c r="CG7" s="64" t="s">
        <v>115</v>
      </c>
      <c r="CH7" s="64" t="s">
        <v>115</v>
      </c>
      <c r="CI7" s="64" t="s">
        <v>115</v>
      </c>
      <c r="CJ7" s="64" t="s">
        <v>115</v>
      </c>
      <c r="CK7" s="64" t="s">
        <v>113</v>
      </c>
      <c r="CL7" s="61"/>
      <c r="CM7" s="63">
        <f>CM8</f>
        <v>198996</v>
      </c>
      <c r="CN7" s="63">
        <f>CN8</f>
        <v>1631</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70.3</v>
      </c>
      <c r="DJ7" s="61"/>
      <c r="DK7" s="64">
        <f>DK8</f>
        <v>120.8</v>
      </c>
      <c r="DL7" s="64">
        <f t="shared" ref="DL7:DT7" si="17">DL8</f>
        <v>100</v>
      </c>
      <c r="DM7" s="64">
        <f t="shared" si="17"/>
        <v>104.2</v>
      </c>
      <c r="DN7" s="64">
        <f t="shared" si="17"/>
        <v>106.9</v>
      </c>
      <c r="DO7" s="64">
        <f t="shared" si="17"/>
        <v>91.7</v>
      </c>
      <c r="DP7" s="64">
        <f t="shared" si="17"/>
        <v>172</v>
      </c>
      <c r="DQ7" s="64">
        <f t="shared" si="17"/>
        <v>170.6</v>
      </c>
      <c r="DR7" s="64">
        <f t="shared" si="17"/>
        <v>171.8</v>
      </c>
      <c r="DS7" s="64">
        <f t="shared" si="17"/>
        <v>169.4</v>
      </c>
      <c r="DT7" s="64">
        <f t="shared" si="17"/>
        <v>224.4</v>
      </c>
      <c r="DU7" s="61"/>
    </row>
    <row r="8" spans="1:125" s="66" customFormat="1" x14ac:dyDescent="0.15">
      <c r="A8" s="49"/>
      <c r="B8" s="67">
        <v>2020</v>
      </c>
      <c r="C8" s="67">
        <v>232122</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43</v>
      </c>
      <c r="S8" s="69" t="s">
        <v>126</v>
      </c>
      <c r="T8" s="69" t="s">
        <v>127</v>
      </c>
      <c r="U8" s="70">
        <v>1997</v>
      </c>
      <c r="V8" s="70">
        <v>72</v>
      </c>
      <c r="W8" s="70">
        <v>140</v>
      </c>
      <c r="X8" s="69" t="s">
        <v>128</v>
      </c>
      <c r="Y8" s="71">
        <v>58.7</v>
      </c>
      <c r="Z8" s="71">
        <v>194.9</v>
      </c>
      <c r="AA8" s="71">
        <v>196.6</v>
      </c>
      <c r="AB8" s="71">
        <v>180.1</v>
      </c>
      <c r="AC8" s="71">
        <v>162.69999999999999</v>
      </c>
      <c r="AD8" s="71">
        <v>413.9</v>
      </c>
      <c r="AE8" s="71">
        <v>263.7</v>
      </c>
      <c r="AF8" s="71">
        <v>509.7</v>
      </c>
      <c r="AG8" s="71">
        <v>1492.8</v>
      </c>
      <c r="AH8" s="71">
        <v>385.7</v>
      </c>
      <c r="AI8" s="68">
        <v>630.70000000000005</v>
      </c>
      <c r="AJ8" s="71">
        <v>0</v>
      </c>
      <c r="AK8" s="71">
        <v>0</v>
      </c>
      <c r="AL8" s="71">
        <v>0</v>
      </c>
      <c r="AM8" s="71">
        <v>0</v>
      </c>
      <c r="AN8" s="71">
        <v>0</v>
      </c>
      <c r="AO8" s="71">
        <v>1.7</v>
      </c>
      <c r="AP8" s="71">
        <v>0.5</v>
      </c>
      <c r="AQ8" s="71">
        <v>1</v>
      </c>
      <c r="AR8" s="71">
        <v>0.8</v>
      </c>
      <c r="AS8" s="71">
        <v>9</v>
      </c>
      <c r="AT8" s="68">
        <v>8.6</v>
      </c>
      <c r="AU8" s="72">
        <v>0</v>
      </c>
      <c r="AV8" s="72">
        <v>0</v>
      </c>
      <c r="AW8" s="72">
        <v>0</v>
      </c>
      <c r="AX8" s="72">
        <v>0</v>
      </c>
      <c r="AY8" s="72">
        <v>0</v>
      </c>
      <c r="AZ8" s="72">
        <v>3</v>
      </c>
      <c r="BA8" s="72">
        <v>1</v>
      </c>
      <c r="BB8" s="72">
        <v>3</v>
      </c>
      <c r="BC8" s="72">
        <v>3</v>
      </c>
      <c r="BD8" s="72">
        <v>405</v>
      </c>
      <c r="BE8" s="72">
        <v>2345</v>
      </c>
      <c r="BF8" s="71">
        <v>-70.2</v>
      </c>
      <c r="BG8" s="71">
        <v>48.7</v>
      </c>
      <c r="BH8" s="71">
        <v>49.1</v>
      </c>
      <c r="BI8" s="71">
        <v>44.5</v>
      </c>
      <c r="BJ8" s="71">
        <v>38.5</v>
      </c>
      <c r="BK8" s="71">
        <v>37.4</v>
      </c>
      <c r="BL8" s="71">
        <v>28.9</v>
      </c>
      <c r="BM8" s="71">
        <v>35.700000000000003</v>
      </c>
      <c r="BN8" s="71">
        <v>30</v>
      </c>
      <c r="BO8" s="71">
        <v>-121.8</v>
      </c>
      <c r="BP8" s="68">
        <v>-65.900000000000006</v>
      </c>
      <c r="BQ8" s="72">
        <v>-7104</v>
      </c>
      <c r="BR8" s="72">
        <v>3689</v>
      </c>
      <c r="BS8" s="72">
        <v>3638</v>
      </c>
      <c r="BT8" s="73">
        <v>3387</v>
      </c>
      <c r="BU8" s="73">
        <v>2873</v>
      </c>
      <c r="BV8" s="72">
        <v>9208</v>
      </c>
      <c r="BW8" s="72">
        <v>8524</v>
      </c>
      <c r="BX8" s="72">
        <v>6653</v>
      </c>
      <c r="BY8" s="72">
        <v>6991</v>
      </c>
      <c r="BZ8" s="72">
        <v>2698</v>
      </c>
      <c r="CA8" s="70">
        <v>3932</v>
      </c>
      <c r="CB8" s="71" t="s">
        <v>120</v>
      </c>
      <c r="CC8" s="71" t="s">
        <v>120</v>
      </c>
      <c r="CD8" s="71" t="s">
        <v>120</v>
      </c>
      <c r="CE8" s="71" t="s">
        <v>120</v>
      </c>
      <c r="CF8" s="71" t="s">
        <v>120</v>
      </c>
      <c r="CG8" s="71" t="s">
        <v>120</v>
      </c>
      <c r="CH8" s="71" t="s">
        <v>120</v>
      </c>
      <c r="CI8" s="71" t="s">
        <v>120</v>
      </c>
      <c r="CJ8" s="71" t="s">
        <v>120</v>
      </c>
      <c r="CK8" s="71" t="s">
        <v>120</v>
      </c>
      <c r="CL8" s="68" t="s">
        <v>120</v>
      </c>
      <c r="CM8" s="70">
        <v>198996</v>
      </c>
      <c r="CN8" s="70">
        <v>1631</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40</v>
      </c>
      <c r="DF8" s="71">
        <v>33.200000000000003</v>
      </c>
      <c r="DG8" s="71">
        <v>21.3</v>
      </c>
      <c r="DH8" s="71">
        <v>18.2</v>
      </c>
      <c r="DI8" s="71">
        <v>70.3</v>
      </c>
      <c r="DJ8" s="68">
        <v>183.4</v>
      </c>
      <c r="DK8" s="71">
        <v>120.8</v>
      </c>
      <c r="DL8" s="71">
        <v>100</v>
      </c>
      <c r="DM8" s="71">
        <v>104.2</v>
      </c>
      <c r="DN8" s="71">
        <v>106.9</v>
      </c>
      <c r="DO8" s="71">
        <v>91.7</v>
      </c>
      <c r="DP8" s="71">
        <v>172</v>
      </c>
      <c r="DQ8" s="71">
        <v>170.6</v>
      </c>
      <c r="DR8" s="71">
        <v>171.8</v>
      </c>
      <c r="DS8" s="71">
        <v>169.4</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2021-12-17T06:03:49Z</dcterms:created>
  <dcterms:modified xsi:type="dcterms:W3CDTF">2022-02-01T03:43:53Z</dcterms:modified>
  <cp:category/>
</cp:coreProperties>
</file>