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7駐車場\印刷すみ\"/>
    </mc:Choice>
  </mc:AlternateContent>
  <workbookProtection workbookAlgorithmName="SHA-512" workbookHashValue="DW6g5NnFNucxqMOF20nkUUGHulGGIZRqz2pL1pVxcS4NsJ95c10/D1l8xfBx92IYuhuRv5rKl90hsTT2u7yH5A==" workbookSaltValue="Z/ttazl4fr28e83HwDSOj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BZ51" i="4"/>
  <c r="GQ30" i="4"/>
  <c r="BZ30" i="4"/>
  <c r="LT76" i="4"/>
  <c r="GQ51" i="4"/>
  <c r="LH30" i="4"/>
  <c r="IE76" i="4"/>
  <c r="FX30" i="4"/>
  <c r="BG30" i="4"/>
  <c r="AV76" i="4"/>
  <c r="KO51" i="4"/>
  <c r="LE76" i="4"/>
  <c r="KO30" i="4"/>
  <c r="HP76" i="4"/>
  <c r="BG51" i="4"/>
  <c r="FX51" i="4"/>
  <c r="HA76" i="4"/>
  <c r="AN51" i="4"/>
  <c r="FE30" i="4"/>
  <c r="FE51" i="4"/>
  <c r="AN30" i="4"/>
  <c r="JV51" i="4"/>
  <c r="KP76" i="4"/>
  <c r="AG76" i="4"/>
  <c r="JV30" i="4"/>
  <c r="KA76" i="4"/>
  <c r="EL51" i="4"/>
  <c r="JC30" i="4"/>
  <c r="U30" i="4"/>
  <c r="GL76" i="4"/>
  <c r="U51" i="4"/>
  <c r="EL30" i="4"/>
  <c r="R76" i="4"/>
  <c r="JC51"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<sst xmlns="http://schemas.openxmlformats.org/spreadsheetml/2006/main" count="278" uniqueCount="133">
  <si>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</si>
  <si>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</si>
  <si>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</si>
  <si>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</si>
  <si>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</si>
  <si>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</si>
  <si>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</si>
  <si>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</si>
  <si>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</si>
  <si>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</si>
  <si>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</si>
  <si>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</si>
  <si>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</si>
  <si>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</si>
  <si>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</si>
  <si>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</si>
  <si>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</si>
  <si>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</si>
  <si>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</si>
  <si>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</si>
  <si>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</si>
  <si>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</si>
  <si>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</si>
  <si>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</si>
  <si>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</si>
  <si>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</si>
  <si>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</si>
  <si>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</si>
  <si>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</si>
  <si>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</si>
  <si>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</si>
  <si>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</si>
  <si>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</si>
  <si>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</si>
  <si>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</si>
  <si>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</si>
  <si>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</si>
  <si>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</si>
  <si>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</si>
  <si>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</si>
  <si>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</si>
  <si>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</si>
  <si>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</si>
  <si>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</si>
  <si>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</si>
  <si>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</si>
  <si>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</si>
  <si>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</si>
  <si>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</si>
  <si>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</si>
  <si>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</si>
  <si>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</si>
  <si>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</si>
  <si>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</si>
  <si>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</si>
  <si>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</si>
  <si>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</si>
  <si>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</si>
  <si>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</si>
  <si>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</si>
  <si>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</si>
  <si>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</si>
  <si>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</si>
  <si>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</si>
  <si>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</si>
  <si>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</si>
  <si>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</si>
  <si>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</si>
  <si>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</si>
  <si>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</si>
  <si>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</si>
  <si>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</si>
  <si>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</si>
  <si>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</si>
  <si>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</si>
  <si>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</si>
  <si>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</si>
  <si>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</si>
  <si>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</si>
  <si>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</si>
  <si>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</si>
  <si>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</si>
  <si>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</si>
  <si>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</si>
  <si>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</si>
  <si>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</si>
  <si>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</si>
  <si>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</si>
  <si>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</si>
  <si>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</si>
  <si>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</si>
  <si>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</si>
  <si>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</si>
  <si>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</si>
  <si>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</si>
  <si>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</si>
  <si>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</si>
  <si>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</si>
  <si>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</si>
  <si>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</si>
  <si>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</si>
  <si>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</si>
  <si>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</si>
  <si>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</si>
  <si>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</si>
  <si>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</si>
  <si>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</si>
  <si>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</si>
  <si>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</si>
  <si>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</si>
  <si>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</si>
  <si>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</si>
  <si>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安城駅東駐車場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</si>
  <si>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</si>
  <si>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</si>
  <si>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</si>
  <si>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</si>
  <si>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</si>
  <si>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</si>
  <si>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</si>
  <si>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</si>
  <si>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</si>
  <si>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</si>
  <si>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</si>
  <si>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</si>
  <si>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</si>
  <si>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</si>
  <si>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</si>
  <si>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</si>
  <si>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⑩企業債残高対料金収入比率について、H26に改修工事を行った際に企業債を発行し、償還計画に基づき計画的な地方債償還を行い、R6に償還を完了する予定で、以降は良好な経営が期待できる。また、地方公営企業法を適用していないため、⑥有形固定資産減価償却率、⑨累積欠損金比率について「該当なし」となっている。なお、細かな施設の更新や修繕は今後必要に応じて行っていく。</t>
    <rPh sb="75" eb="77">
      <t>イコウ</t>
    </rPh>
    <rPh sb="78" eb="80">
      <t>リョウコウ</t>
    </rPh>
    <rPh sb="81" eb="83">
      <t>ケイエイ</t>
    </rPh>
    <rPh sb="84" eb="86">
      <t>キタイ</t>
    </rPh>
    <rPh sb="122" eb="123">
      <t>リツ</t>
    </rPh>
    <phoneticPr fontId="15"/>
  </si>
  <si>
    <t>⑪稼働率について平均値と比べ低くなっているが、これは時間貸・定期貸併用駐車場であり、かつ定期利用が多いため、１台あたりの駐車時間が長く１日の平均台数が少ない状況となっていることによる。しかし、市主要駅や商業施設が周辺にあり、利用者の傾向として通勤等によるパーク＆ライドが目的であるため、駐車場としてのニーズはあると考えられる。　</t>
    <rPh sb="101" eb="103">
      <t>ショウギョウ</t>
    </rPh>
    <rPh sb="103" eb="105">
      <t>シセツ</t>
    </rPh>
    <phoneticPr fontId="5"/>
  </si>
  <si>
    <t>収益、稼動率ともに平均値より低くなっており、企業債償還金もあるため経営状況は赤字となっている。今後の経営改善化のために、当駐車場については、時間貸利用を増やす方策を検討する必要がある。
なお、当駐車場について、市全体の施策で市の関連施設として他用途での利用も検討されている。
経営戦略についてはR02年度に策定済みである。</t>
    <rPh sb="60" eb="61">
      <t>トウ</t>
    </rPh>
    <rPh sb="96" eb="97">
      <t>トウ</t>
    </rPh>
    <rPh sb="114" eb="116">
      <t>カンレン</t>
    </rPh>
    <phoneticPr fontId="5"/>
  </si>
  <si>
    <t>時間貸・定期貸併用駐車場であり、定期利用が多く時間貸利用が少ないため、平均値を下回っていると考えられる。H28は精算機器の更新を行い総費用が多かったため、①収益的収支比率、④売上高GOP比率及び⑤EBITDAが例年と比べ大きく下回ったが、その後は増加し、H30は①収益的収支比率が100％を超え収支が黒字となった。しかし、コロナ禍により駐車台数が若干減ったことから料金収入減となり、R01は96％、R02は77％となった。</t>
    <rPh sb="80" eb="81">
      <t>テキ</t>
    </rPh>
    <rPh sb="81" eb="85">
      <t>シュウシヒリツ</t>
    </rPh>
    <rPh sb="87" eb="89">
      <t>ウリアゲ</t>
    </rPh>
    <rPh sb="89" eb="90">
      <t>タカ</t>
    </rPh>
    <rPh sb="93" eb="95">
      <t>ヒリツ</t>
    </rPh>
    <rPh sb="95" eb="96">
      <t>オヨ</t>
    </rPh>
    <rPh sb="121" eb="122">
      <t>ゴ</t>
    </rPh>
    <rPh sb="123" eb="125">
      <t>ゾウカ</t>
    </rPh>
    <rPh sb="145" eb="146">
      <t>コ</t>
    </rPh>
    <rPh sb="147" eb="149">
      <t>シュウシ</t>
    </rPh>
    <rPh sb="150" eb="152">
      <t>クロジ</t>
    </rPh>
    <rPh sb="164" eb="165">
      <t>カ</t>
    </rPh>
    <rPh sb="168" eb="170">
      <t>チュウシャ</t>
    </rPh>
    <rPh sb="170" eb="172">
      <t>ダイスウ</t>
    </rPh>
    <rPh sb="173" eb="175">
      <t>ジャッカン</t>
    </rPh>
    <rPh sb="175" eb="176">
      <t>ヘ</t>
    </rPh>
    <rPh sb="182" eb="184">
      <t>リョウキン</t>
    </rPh>
    <rPh sb="184" eb="186">
      <t>シュウニュウ</t>
    </rPh>
    <rPh sb="186" eb="187">
      <t>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</si>
</sst>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39</c:v>
                </c:pt>
                <c:pt idx="1">
                  <c:v>95.1</c:v>
                </c:pt>
                <c:pt idx="2">
                  <c:v>109.9</c:v>
                </c:pt>
                <c:pt idx="3">
                  <c:v>96</c:v>
                </c:pt>
                <c:pt idx="4">
                  <c:v>77</c:v>
                </c:pt>
              </c:numCache>
            </c:numRef>
          </c:val>
          <c:extLst>
            <c:ext xmlns:c16="http://schemas.microsoft.com/office/drawing/2014/chart" uri="{C3380CC4-5D6E-409C-BE32-E72D297353CC}">
              <c16:uniqueId val="{00000000-0692-49D8-AC65-88366CD58FF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0692-49D8-AC65-88366CD58FF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543.1</c:v>
                </c:pt>
                <c:pt idx="1">
                  <c:v>382.2</c:v>
                </c:pt>
                <c:pt idx="2">
                  <c:v>285.89999999999998</c:v>
                </c:pt>
                <c:pt idx="3">
                  <c:v>259</c:v>
                </c:pt>
                <c:pt idx="4">
                  <c:v>251</c:v>
                </c:pt>
              </c:numCache>
            </c:numRef>
          </c:val>
          <c:extLst>
            <c:ext xmlns:c16="http://schemas.microsoft.com/office/drawing/2014/chart" uri="{C3380CC4-5D6E-409C-BE32-E72D297353CC}">
              <c16:uniqueId val="{00000000-59AC-435F-AB0A-1FA64F8B1D6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59AC-435F-AB0A-1FA64F8B1D6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C3C-4852-A871-9044444E83F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C3C-4852-A871-9044444E83F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6995-412A-ACF8-7CBC2885AA1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995-412A-ACF8-7CBC2885AA1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5F2-4408-9D95-89DB52C5EDE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E5F2-4408-9D95-89DB52C5EDE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BAC-47F3-99F1-F18B38361C0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8BAC-47F3-99F1-F18B38361C0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77.599999999999994</c:v>
                </c:pt>
                <c:pt idx="1">
                  <c:v>81.599999999999994</c:v>
                </c:pt>
                <c:pt idx="2">
                  <c:v>85.5</c:v>
                </c:pt>
                <c:pt idx="3">
                  <c:v>84.2</c:v>
                </c:pt>
                <c:pt idx="4">
                  <c:v>69.7</c:v>
                </c:pt>
              </c:numCache>
            </c:numRef>
          </c:val>
          <c:extLst>
            <c:ext xmlns:c16="http://schemas.microsoft.com/office/drawing/2014/chart" uri="{C3380CC4-5D6E-409C-BE32-E72D297353CC}">
              <c16:uniqueId val="{00000000-CEB1-46DF-A127-BEEC115E59D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CEB1-46DF-A127-BEEC115E59D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-89.1</c:v>
                </c:pt>
                <c:pt idx="1">
                  <c:v>50</c:v>
                </c:pt>
                <c:pt idx="2">
                  <c:v>57.1</c:v>
                </c:pt>
                <c:pt idx="3">
                  <c:v>48</c:v>
                </c:pt>
                <c:pt idx="4">
                  <c:v>33.200000000000003</c:v>
                </c:pt>
              </c:numCache>
            </c:numRef>
          </c:val>
          <c:extLst>
            <c:ext xmlns:c16="http://schemas.microsoft.com/office/drawing/2014/chart" uri="{C3380CC4-5D6E-409C-BE32-E72D297353CC}">
              <c16:uniqueId val="{00000000-F615-409C-B672-BBC46B17923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F615-409C-B672-BBC46B17923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-5844</c:v>
                </c:pt>
                <c:pt idx="1">
                  <c:v>4080</c:v>
                </c:pt>
                <c:pt idx="2">
                  <c:v>5344</c:v>
                </c:pt>
                <c:pt idx="3">
                  <c:v>4142</c:v>
                </c:pt>
                <c:pt idx="4">
                  <c:v>2373</c:v>
                </c:pt>
              </c:numCache>
            </c:numRef>
          </c:val>
          <c:extLst>
            <c:ext xmlns:c16="http://schemas.microsoft.com/office/drawing/2014/chart" uri="{C3380CC4-5D6E-409C-BE32-E72D297353CC}">
              <c16:uniqueId val="{00000000-F652-434B-A45F-67D8840374C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F652-434B-A45F-67D8840374CA}"/>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愛知県安城市　安城駅東駐車場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1933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76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140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39</v>
      </c>
      <c r="V31" s="118"/>
      <c r="W31" s="118"/>
      <c r="X31" s="118"/>
      <c r="Y31" s="118"/>
      <c r="Z31" s="118"/>
      <c r="AA31" s="118"/>
      <c r="AB31" s="118"/>
      <c r="AC31" s="118"/>
      <c r="AD31" s="118"/>
      <c r="AE31" s="118"/>
      <c r="AF31" s="118"/>
      <c r="AG31" s="118"/>
      <c r="AH31" s="118"/>
      <c r="AI31" s="118"/>
      <c r="AJ31" s="118"/>
      <c r="AK31" s="118"/>
      <c r="AL31" s="118"/>
      <c r="AM31" s="118"/>
      <c r="AN31" s="118">
        <f>データ!Z7</f>
        <v>95.1</v>
      </c>
      <c r="AO31" s="118"/>
      <c r="AP31" s="118"/>
      <c r="AQ31" s="118"/>
      <c r="AR31" s="118"/>
      <c r="AS31" s="118"/>
      <c r="AT31" s="118"/>
      <c r="AU31" s="118"/>
      <c r="AV31" s="118"/>
      <c r="AW31" s="118"/>
      <c r="AX31" s="118"/>
      <c r="AY31" s="118"/>
      <c r="AZ31" s="118"/>
      <c r="BA31" s="118"/>
      <c r="BB31" s="118"/>
      <c r="BC31" s="118"/>
      <c r="BD31" s="118"/>
      <c r="BE31" s="118"/>
      <c r="BF31" s="118"/>
      <c r="BG31" s="118">
        <f>データ!AA7</f>
        <v>109.9</v>
      </c>
      <c r="BH31" s="118"/>
      <c r="BI31" s="118"/>
      <c r="BJ31" s="118"/>
      <c r="BK31" s="118"/>
      <c r="BL31" s="118"/>
      <c r="BM31" s="118"/>
      <c r="BN31" s="118"/>
      <c r="BO31" s="118"/>
      <c r="BP31" s="118"/>
      <c r="BQ31" s="118"/>
      <c r="BR31" s="118"/>
      <c r="BS31" s="118"/>
      <c r="BT31" s="118"/>
      <c r="BU31" s="118"/>
      <c r="BV31" s="118"/>
      <c r="BW31" s="118"/>
      <c r="BX31" s="118"/>
      <c r="BY31" s="118"/>
      <c r="BZ31" s="118">
        <f>データ!AB7</f>
        <v>96</v>
      </c>
      <c r="CA31" s="118"/>
      <c r="CB31" s="118"/>
      <c r="CC31" s="118"/>
      <c r="CD31" s="118"/>
      <c r="CE31" s="118"/>
      <c r="CF31" s="118"/>
      <c r="CG31" s="118"/>
      <c r="CH31" s="118"/>
      <c r="CI31" s="118"/>
      <c r="CJ31" s="118"/>
      <c r="CK31" s="118"/>
      <c r="CL31" s="118"/>
      <c r="CM31" s="118"/>
      <c r="CN31" s="118"/>
      <c r="CO31" s="118"/>
      <c r="CP31" s="118"/>
      <c r="CQ31" s="118"/>
      <c r="CR31" s="118"/>
      <c r="CS31" s="118">
        <f>データ!AC7</f>
        <v>77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77.599999999999994</v>
      </c>
      <c r="JD31" s="120"/>
      <c r="JE31" s="120"/>
      <c r="JF31" s="120"/>
      <c r="JG31" s="120"/>
      <c r="JH31" s="120"/>
      <c r="JI31" s="120"/>
      <c r="JJ31" s="120"/>
      <c r="JK31" s="120"/>
      <c r="JL31" s="120"/>
      <c r="JM31" s="120"/>
      <c r="JN31" s="120"/>
      <c r="JO31" s="120"/>
      <c r="JP31" s="120"/>
      <c r="JQ31" s="120"/>
      <c r="JR31" s="120"/>
      <c r="JS31" s="120"/>
      <c r="JT31" s="120"/>
      <c r="JU31" s="121"/>
      <c r="JV31" s="119">
        <f>データ!DL7</f>
        <v>81.599999999999994</v>
      </c>
      <c r="JW31" s="120"/>
      <c r="JX31" s="120"/>
      <c r="JY31" s="120"/>
      <c r="JZ31" s="120"/>
      <c r="KA31" s="120"/>
      <c r="KB31" s="120"/>
      <c r="KC31" s="120"/>
      <c r="KD31" s="120"/>
      <c r="KE31" s="120"/>
      <c r="KF31" s="120"/>
      <c r="KG31" s="120"/>
      <c r="KH31" s="120"/>
      <c r="KI31" s="120"/>
      <c r="KJ31" s="120"/>
      <c r="KK31" s="120"/>
      <c r="KL31" s="120"/>
      <c r="KM31" s="120"/>
      <c r="KN31" s="121"/>
      <c r="KO31" s="119">
        <f>データ!DM7</f>
        <v>85.5</v>
      </c>
      <c r="KP31" s="120"/>
      <c r="KQ31" s="120"/>
      <c r="KR31" s="120"/>
      <c r="KS31" s="120"/>
      <c r="KT31" s="120"/>
      <c r="KU31" s="120"/>
      <c r="KV31" s="120"/>
      <c r="KW31" s="120"/>
      <c r="KX31" s="120"/>
      <c r="KY31" s="120"/>
      <c r="KZ31" s="120"/>
      <c r="LA31" s="120"/>
      <c r="LB31" s="120"/>
      <c r="LC31" s="120"/>
      <c r="LD31" s="120"/>
      <c r="LE31" s="120"/>
      <c r="LF31" s="120"/>
      <c r="LG31" s="121"/>
      <c r="LH31" s="119">
        <f>データ!DN7</f>
        <v>84.2</v>
      </c>
      <c r="LI31" s="120"/>
      <c r="LJ31" s="120"/>
      <c r="LK31" s="120"/>
      <c r="LL31" s="120"/>
      <c r="LM31" s="120"/>
      <c r="LN31" s="120"/>
      <c r="LO31" s="120"/>
      <c r="LP31" s="120"/>
      <c r="LQ31" s="120"/>
      <c r="LR31" s="120"/>
      <c r="LS31" s="120"/>
      <c r="LT31" s="120"/>
      <c r="LU31" s="120"/>
      <c r="LV31" s="120"/>
      <c r="LW31" s="120"/>
      <c r="LX31" s="120"/>
      <c r="LY31" s="120"/>
      <c r="LZ31" s="121"/>
      <c r="MA31" s="119">
        <f>データ!DO7</f>
        <v>69.7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-89.1</v>
      </c>
      <c r="EM52" s="118"/>
      <c r="EN52" s="118"/>
      <c r="EO52" s="118"/>
      <c r="EP52" s="118"/>
      <c r="EQ52" s="118"/>
      <c r="ER52" s="118"/>
      <c r="ES52" s="118"/>
      <c r="ET52" s="118"/>
      <c r="EU52" s="118"/>
      <c r="EV52" s="118"/>
      <c r="EW52" s="118"/>
      <c r="EX52" s="118"/>
      <c r="EY52" s="118"/>
      <c r="EZ52" s="118"/>
      <c r="FA52" s="118"/>
      <c r="FB52" s="118"/>
      <c r="FC52" s="118"/>
      <c r="FD52" s="118"/>
      <c r="FE52" s="118">
        <f>データ!BG7</f>
        <v>50</v>
      </c>
      <c r="FF52" s="118"/>
      <c r="FG52" s="118"/>
      <c r="FH52" s="118"/>
      <c r="FI52" s="118"/>
      <c r="FJ52" s="118"/>
      <c r="FK52" s="118"/>
      <c r="FL52" s="118"/>
      <c r="FM52" s="118"/>
      <c r="FN52" s="118"/>
      <c r="FO52" s="118"/>
      <c r="FP52" s="118"/>
      <c r="FQ52" s="118"/>
      <c r="FR52" s="118"/>
      <c r="FS52" s="118"/>
      <c r="FT52" s="118"/>
      <c r="FU52" s="118"/>
      <c r="FV52" s="118"/>
      <c r="FW52" s="118"/>
      <c r="FX52" s="118">
        <f>データ!BH7</f>
        <v>57.1</v>
      </c>
      <c r="FY52" s="118"/>
      <c r="FZ52" s="118"/>
      <c r="GA52" s="118"/>
      <c r="GB52" s="118"/>
      <c r="GC52" s="118"/>
      <c r="GD52" s="118"/>
      <c r="GE52" s="118"/>
      <c r="GF52" s="118"/>
      <c r="GG52" s="118"/>
      <c r="GH52" s="118"/>
      <c r="GI52" s="118"/>
      <c r="GJ52" s="118"/>
      <c r="GK52" s="118"/>
      <c r="GL52" s="118"/>
      <c r="GM52" s="118"/>
      <c r="GN52" s="118"/>
      <c r="GO52" s="118"/>
      <c r="GP52" s="118"/>
      <c r="GQ52" s="118">
        <f>データ!BI7</f>
        <v>48</v>
      </c>
      <c r="GR52" s="118"/>
      <c r="GS52" s="118"/>
      <c r="GT52" s="118"/>
      <c r="GU52" s="118"/>
      <c r="GV52" s="118"/>
      <c r="GW52" s="118"/>
      <c r="GX52" s="118"/>
      <c r="GY52" s="118"/>
      <c r="GZ52" s="118"/>
      <c r="HA52" s="118"/>
      <c r="HB52" s="118"/>
      <c r="HC52" s="118"/>
      <c r="HD52" s="118"/>
      <c r="HE52" s="118"/>
      <c r="HF52" s="118"/>
      <c r="HG52" s="118"/>
      <c r="HH52" s="118"/>
      <c r="HI52" s="118"/>
      <c r="HJ52" s="118">
        <f>データ!BJ7</f>
        <v>33.200000000000003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-5844</v>
      </c>
      <c r="JD52" s="125"/>
      <c r="JE52" s="125"/>
      <c r="JF52" s="125"/>
      <c r="JG52" s="125"/>
      <c r="JH52" s="125"/>
      <c r="JI52" s="125"/>
      <c r="JJ52" s="125"/>
      <c r="JK52" s="125"/>
      <c r="JL52" s="125"/>
      <c r="JM52" s="125"/>
      <c r="JN52" s="125"/>
      <c r="JO52" s="125"/>
      <c r="JP52" s="125"/>
      <c r="JQ52" s="125"/>
      <c r="JR52" s="125"/>
      <c r="JS52" s="125"/>
      <c r="JT52" s="125"/>
      <c r="JU52" s="125"/>
      <c r="JV52" s="125">
        <f>データ!BR7</f>
        <v>4080</v>
      </c>
      <c r="JW52" s="125"/>
      <c r="JX52" s="125"/>
      <c r="JY52" s="125"/>
      <c r="JZ52" s="125"/>
      <c r="KA52" s="125"/>
      <c r="KB52" s="125"/>
      <c r="KC52" s="125"/>
      <c r="KD52" s="125"/>
      <c r="KE52" s="125"/>
      <c r="KF52" s="125"/>
      <c r="KG52" s="125"/>
      <c r="KH52" s="125"/>
      <c r="KI52" s="125"/>
      <c r="KJ52" s="125"/>
      <c r="KK52" s="125"/>
      <c r="KL52" s="125"/>
      <c r="KM52" s="125"/>
      <c r="KN52" s="125"/>
      <c r="KO52" s="125">
        <f>データ!BS7</f>
        <v>5344</v>
      </c>
      <c r="KP52" s="125"/>
      <c r="KQ52" s="125"/>
      <c r="KR52" s="125"/>
      <c r="KS52" s="125"/>
      <c r="KT52" s="125"/>
      <c r="KU52" s="125"/>
      <c r="KV52" s="125"/>
      <c r="KW52" s="125"/>
      <c r="KX52" s="125"/>
      <c r="KY52" s="125"/>
      <c r="KZ52" s="125"/>
      <c r="LA52" s="125"/>
      <c r="LB52" s="125"/>
      <c r="LC52" s="125"/>
      <c r="LD52" s="125"/>
      <c r="LE52" s="125"/>
      <c r="LF52" s="125"/>
      <c r="LG52" s="125"/>
      <c r="LH52" s="125">
        <f>データ!BT7</f>
        <v>4142</v>
      </c>
      <c r="LI52" s="125"/>
      <c r="LJ52" s="125"/>
      <c r="LK52" s="125"/>
      <c r="LL52" s="125"/>
      <c r="LM52" s="125"/>
      <c r="LN52" s="125"/>
      <c r="LO52" s="125"/>
      <c r="LP52" s="125"/>
      <c r="LQ52" s="125"/>
      <c r="LR52" s="125"/>
      <c r="LS52" s="125"/>
      <c r="LT52" s="125"/>
      <c r="LU52" s="125"/>
      <c r="LV52" s="125"/>
      <c r="LW52" s="125"/>
      <c r="LX52" s="125"/>
      <c r="LY52" s="125"/>
      <c r="LZ52" s="125"/>
      <c r="MA52" s="125">
        <f>データ!BU7</f>
        <v>2373</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122282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1722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543.1</v>
      </c>
      <c r="KB77" s="120"/>
      <c r="KC77" s="120"/>
      <c r="KD77" s="120"/>
      <c r="KE77" s="120"/>
      <c r="KF77" s="120"/>
      <c r="KG77" s="120"/>
      <c r="KH77" s="120"/>
      <c r="KI77" s="120"/>
      <c r="KJ77" s="120"/>
      <c r="KK77" s="120"/>
      <c r="KL77" s="120"/>
      <c r="KM77" s="120"/>
      <c r="KN77" s="120"/>
      <c r="KO77" s="121"/>
      <c r="KP77" s="119">
        <f>データ!DA7</f>
        <v>382.2</v>
      </c>
      <c r="KQ77" s="120"/>
      <c r="KR77" s="120"/>
      <c r="KS77" s="120"/>
      <c r="KT77" s="120"/>
      <c r="KU77" s="120"/>
      <c r="KV77" s="120"/>
      <c r="KW77" s="120"/>
      <c r="KX77" s="120"/>
      <c r="KY77" s="120"/>
      <c r="KZ77" s="120"/>
      <c r="LA77" s="120"/>
      <c r="LB77" s="120"/>
      <c r="LC77" s="120"/>
      <c r="LD77" s="121"/>
      <c r="LE77" s="119">
        <f>データ!DB7</f>
        <v>285.89999999999998</v>
      </c>
      <c r="LF77" s="120"/>
      <c r="LG77" s="120"/>
      <c r="LH77" s="120"/>
      <c r="LI77" s="120"/>
      <c r="LJ77" s="120"/>
      <c r="LK77" s="120"/>
      <c r="LL77" s="120"/>
      <c r="LM77" s="120"/>
      <c r="LN77" s="120"/>
      <c r="LO77" s="120"/>
      <c r="LP77" s="120"/>
      <c r="LQ77" s="120"/>
      <c r="LR77" s="120"/>
      <c r="LS77" s="121"/>
      <c r="LT77" s="119">
        <f>データ!DC7</f>
        <v>259</v>
      </c>
      <c r="LU77" s="120"/>
      <c r="LV77" s="120"/>
      <c r="LW77" s="120"/>
      <c r="LX77" s="120"/>
      <c r="LY77" s="120"/>
      <c r="LZ77" s="120"/>
      <c r="MA77" s="120"/>
      <c r="MB77" s="120"/>
      <c r="MC77" s="120"/>
      <c r="MD77" s="120"/>
      <c r="ME77" s="120"/>
      <c r="MF77" s="120"/>
      <c r="MG77" s="120"/>
      <c r="MH77" s="121"/>
      <c r="MI77" s="119">
        <f>データ!DD7</f>
        <v>251</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o3NWgBmhJEfLv3P4NURKztUnz/7PC0KmEpGdq4bUwX4kXo/NlDD9U0Qo8M0EkIaf1scU/ZY1Zs+tXl+5r0BKhA==" saltValue="cF1A2CWhm+Xg5YpPe8omZ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90</v>
      </c>
      <c r="AM5" s="59" t="s">
        <v>100</v>
      </c>
      <c r="AN5" s="59" t="s">
        <v>101</v>
      </c>
      <c r="AO5" s="59" t="s">
        <v>93</v>
      </c>
      <c r="AP5" s="59" t="s">
        <v>94</v>
      </c>
      <c r="AQ5" s="59" t="s">
        <v>95</v>
      </c>
      <c r="AR5" s="59" t="s">
        <v>96</v>
      </c>
      <c r="AS5" s="59" t="s">
        <v>97</v>
      </c>
      <c r="AT5" s="59" t="s">
        <v>98</v>
      </c>
      <c r="AU5" s="59" t="s">
        <v>88</v>
      </c>
      <c r="AV5" s="59" t="s">
        <v>102</v>
      </c>
      <c r="AW5" s="59" t="s">
        <v>90</v>
      </c>
      <c r="AX5" s="59" t="s">
        <v>91</v>
      </c>
      <c r="AY5" s="59" t="s">
        <v>101</v>
      </c>
      <c r="AZ5" s="59" t="s">
        <v>93</v>
      </c>
      <c r="BA5" s="59" t="s">
        <v>94</v>
      </c>
      <c r="BB5" s="59" t="s">
        <v>95</v>
      </c>
      <c r="BC5" s="59" t="s">
        <v>96</v>
      </c>
      <c r="BD5" s="59" t="s">
        <v>97</v>
      </c>
      <c r="BE5" s="59" t="s">
        <v>98</v>
      </c>
      <c r="BF5" s="59" t="s">
        <v>88</v>
      </c>
      <c r="BG5" s="59" t="s">
        <v>89</v>
      </c>
      <c r="BH5" s="59" t="s">
        <v>103</v>
      </c>
      <c r="BI5" s="59" t="s">
        <v>91</v>
      </c>
      <c r="BJ5" s="59" t="s">
        <v>104</v>
      </c>
      <c r="BK5" s="59" t="s">
        <v>93</v>
      </c>
      <c r="BL5" s="59" t="s">
        <v>94</v>
      </c>
      <c r="BM5" s="59" t="s">
        <v>95</v>
      </c>
      <c r="BN5" s="59" t="s">
        <v>96</v>
      </c>
      <c r="BO5" s="59" t="s">
        <v>97</v>
      </c>
      <c r="BP5" s="59" t="s">
        <v>98</v>
      </c>
      <c r="BQ5" s="59" t="s">
        <v>88</v>
      </c>
      <c r="BR5" s="59" t="s">
        <v>89</v>
      </c>
      <c r="BS5" s="59" t="s">
        <v>103</v>
      </c>
      <c r="BT5" s="59" t="s">
        <v>91</v>
      </c>
      <c r="BU5" s="59" t="s">
        <v>101</v>
      </c>
      <c r="BV5" s="59" t="s">
        <v>93</v>
      </c>
      <c r="BW5" s="59" t="s">
        <v>94</v>
      </c>
      <c r="BX5" s="59" t="s">
        <v>95</v>
      </c>
      <c r="BY5" s="59" t="s">
        <v>96</v>
      </c>
      <c r="BZ5" s="59" t="s">
        <v>97</v>
      </c>
      <c r="CA5" s="59" t="s">
        <v>98</v>
      </c>
      <c r="CB5" s="59" t="s">
        <v>88</v>
      </c>
      <c r="CC5" s="59" t="s">
        <v>89</v>
      </c>
      <c r="CD5" s="59" t="s">
        <v>90</v>
      </c>
      <c r="CE5" s="59" t="s">
        <v>91</v>
      </c>
      <c r="CF5" s="59" t="s">
        <v>101</v>
      </c>
      <c r="CG5" s="59" t="s">
        <v>93</v>
      </c>
      <c r="CH5" s="59" t="s">
        <v>94</v>
      </c>
      <c r="CI5" s="59" t="s">
        <v>95</v>
      </c>
      <c r="CJ5" s="59" t="s">
        <v>96</v>
      </c>
      <c r="CK5" s="59" t="s">
        <v>97</v>
      </c>
      <c r="CL5" s="59" t="s">
        <v>98</v>
      </c>
      <c r="CM5" s="150"/>
      <c r="CN5" s="150"/>
      <c r="CO5" s="59" t="s">
        <v>88</v>
      </c>
      <c r="CP5" s="59" t="s">
        <v>89</v>
      </c>
      <c r="CQ5" s="59" t="s">
        <v>105</v>
      </c>
      <c r="CR5" s="59" t="s">
        <v>91</v>
      </c>
      <c r="CS5" s="59" t="s">
        <v>104</v>
      </c>
      <c r="CT5" s="59" t="s">
        <v>93</v>
      </c>
      <c r="CU5" s="59" t="s">
        <v>94</v>
      </c>
      <c r="CV5" s="59" t="s">
        <v>95</v>
      </c>
      <c r="CW5" s="59" t="s">
        <v>96</v>
      </c>
      <c r="CX5" s="59" t="s">
        <v>97</v>
      </c>
      <c r="CY5" s="59" t="s">
        <v>98</v>
      </c>
      <c r="CZ5" s="59" t="s">
        <v>88</v>
      </c>
      <c r="DA5" s="59" t="s">
        <v>89</v>
      </c>
      <c r="DB5" s="59" t="s">
        <v>90</v>
      </c>
      <c r="DC5" s="59" t="s">
        <v>91</v>
      </c>
      <c r="DD5" s="59" t="s">
        <v>101</v>
      </c>
      <c r="DE5" s="59" t="s">
        <v>93</v>
      </c>
      <c r="DF5" s="59" t="s">
        <v>94</v>
      </c>
      <c r="DG5" s="59" t="s">
        <v>95</v>
      </c>
      <c r="DH5" s="59" t="s">
        <v>96</v>
      </c>
      <c r="DI5" s="59" t="s">
        <v>97</v>
      </c>
      <c r="DJ5" s="59" t="s">
        <v>35</v>
      </c>
      <c r="DK5" s="59" t="s">
        <v>88</v>
      </c>
      <c r="DL5" s="59" t="s">
        <v>89</v>
      </c>
      <c r="DM5" s="59" t="s">
        <v>90</v>
      </c>
      <c r="DN5" s="59" t="s">
        <v>91</v>
      </c>
      <c r="DO5" s="59" t="s">
        <v>101</v>
      </c>
      <c r="DP5" s="59" t="s">
        <v>93</v>
      </c>
      <c r="DQ5" s="59" t="s">
        <v>94</v>
      </c>
      <c r="DR5" s="59" t="s">
        <v>95</v>
      </c>
      <c r="DS5" s="59" t="s">
        <v>96</v>
      </c>
      <c r="DT5" s="59" t="s">
        <v>97</v>
      </c>
      <c r="DU5" s="59" t="s">
        <v>98</v>
      </c>
    </row>
    <row r="6" spans="1:125" s="66" customFormat="1" x14ac:dyDescent="0.15">
      <c r="A6" s="49" t="s">
        <v>106</v>
      </c>
      <c r="B6" s="60">
        <f>B8</f>
        <v>2020</v>
      </c>
      <c r="C6" s="60">
        <f t="shared" ref="C6:X6" si="1">C8</f>
        <v>232122</v>
      </c>
      <c r="D6" s="60">
        <f t="shared" si="1"/>
        <v>47</v>
      </c>
      <c r="E6" s="60">
        <f t="shared" si="1"/>
        <v>14</v>
      </c>
      <c r="F6" s="60">
        <f t="shared" si="1"/>
        <v>0</v>
      </c>
      <c r="G6" s="60">
        <f t="shared" si="1"/>
        <v>3</v>
      </c>
      <c r="H6" s="60" t="str">
        <f>SUBSTITUTE(H8,"　","")</f>
        <v>愛知県安城市</v>
      </c>
      <c r="I6" s="60" t="str">
        <f t="shared" si="1"/>
        <v>安城駅東駐車場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42</v>
      </c>
      <c r="S6" s="62" t="str">
        <f t="shared" si="1"/>
        <v>駅</v>
      </c>
      <c r="T6" s="62" t="str">
        <f t="shared" si="1"/>
        <v>無</v>
      </c>
      <c r="U6" s="63">
        <f t="shared" si="1"/>
        <v>1933</v>
      </c>
      <c r="V6" s="63">
        <f t="shared" si="1"/>
        <v>76</v>
      </c>
      <c r="W6" s="63">
        <f t="shared" si="1"/>
        <v>140</v>
      </c>
      <c r="X6" s="62" t="str">
        <f t="shared" si="1"/>
        <v>代行制</v>
      </c>
      <c r="Y6" s="64">
        <f>IF(Y8="-",NA(),Y8)</f>
        <v>39</v>
      </c>
      <c r="Z6" s="64">
        <f t="shared" ref="Z6:AH6" si="2">IF(Z8="-",NA(),Z8)</f>
        <v>95.1</v>
      </c>
      <c r="AA6" s="64">
        <f t="shared" si="2"/>
        <v>109.9</v>
      </c>
      <c r="AB6" s="64">
        <f t="shared" si="2"/>
        <v>96</v>
      </c>
      <c r="AC6" s="64">
        <f t="shared" si="2"/>
        <v>77</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-89.1</v>
      </c>
      <c r="BG6" s="64">
        <f t="shared" ref="BG6:BO6" si="5">IF(BG8="-",NA(),BG8)</f>
        <v>50</v>
      </c>
      <c r="BH6" s="64">
        <f t="shared" si="5"/>
        <v>57.1</v>
      </c>
      <c r="BI6" s="64">
        <f t="shared" si="5"/>
        <v>48</v>
      </c>
      <c r="BJ6" s="64">
        <f t="shared" si="5"/>
        <v>33.200000000000003</v>
      </c>
      <c r="BK6" s="64">
        <f t="shared" si="5"/>
        <v>34.700000000000003</v>
      </c>
      <c r="BL6" s="64">
        <f t="shared" si="5"/>
        <v>39.6</v>
      </c>
      <c r="BM6" s="64">
        <f t="shared" si="5"/>
        <v>29</v>
      </c>
      <c r="BN6" s="64">
        <f t="shared" si="5"/>
        <v>32.9</v>
      </c>
      <c r="BO6" s="64">
        <f t="shared" si="5"/>
        <v>-121.8</v>
      </c>
      <c r="BP6" s="61" t="str">
        <f>IF(BP8="-","",IF(BP8="-","【-】","【"&amp;SUBSTITUTE(TEXT(BP8,"#,##0.0"),"-","△")&amp;"】"))</f>
        <v>【△65.9】</v>
      </c>
      <c r="BQ6" s="65">
        <f>IF(BQ8="-",NA(),BQ8)</f>
        <v>-5844</v>
      </c>
      <c r="BR6" s="65">
        <f t="shared" ref="BR6:BZ6" si="6">IF(BR8="-",NA(),BR8)</f>
        <v>4080</v>
      </c>
      <c r="BS6" s="65">
        <f t="shared" si="6"/>
        <v>5344</v>
      </c>
      <c r="BT6" s="65">
        <f t="shared" si="6"/>
        <v>4142</v>
      </c>
      <c r="BU6" s="65">
        <f t="shared" si="6"/>
        <v>2373</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107</v>
      </c>
      <c r="CM6" s="63">
        <f t="shared" ref="CM6:CN6" si="7">CM8</f>
        <v>122282</v>
      </c>
      <c r="CN6" s="63">
        <f t="shared" si="7"/>
        <v>1722</v>
      </c>
      <c r="CO6" s="64"/>
      <c r="CP6" s="64"/>
      <c r="CQ6" s="64"/>
      <c r="CR6" s="64"/>
      <c r="CS6" s="64"/>
      <c r="CT6" s="64"/>
      <c r="CU6" s="64"/>
      <c r="CV6" s="64"/>
      <c r="CW6" s="64"/>
      <c r="CX6" s="64"/>
      <c r="CY6" s="61" t="s">
        <v>107</v>
      </c>
      <c r="CZ6" s="64">
        <f>IF(CZ8="-",NA(),CZ8)</f>
        <v>543.1</v>
      </c>
      <c r="DA6" s="64">
        <f t="shared" ref="DA6:DI6" si="8">IF(DA8="-",NA(),DA8)</f>
        <v>382.2</v>
      </c>
      <c r="DB6" s="64">
        <f t="shared" si="8"/>
        <v>285.89999999999998</v>
      </c>
      <c r="DC6" s="64">
        <f t="shared" si="8"/>
        <v>259</v>
      </c>
      <c r="DD6" s="64">
        <f t="shared" si="8"/>
        <v>251</v>
      </c>
      <c r="DE6" s="64">
        <f t="shared" si="8"/>
        <v>62.8</v>
      </c>
      <c r="DF6" s="64">
        <f t="shared" si="8"/>
        <v>62.3</v>
      </c>
      <c r="DG6" s="64">
        <f t="shared" si="8"/>
        <v>87.9</v>
      </c>
      <c r="DH6" s="64">
        <f t="shared" si="8"/>
        <v>56.3</v>
      </c>
      <c r="DI6" s="64">
        <f t="shared" si="8"/>
        <v>70.3</v>
      </c>
      <c r="DJ6" s="61" t="str">
        <f>IF(DJ8="-","",IF(DJ8="-","【-】","【"&amp;SUBSTITUTE(TEXT(DJ8,"#,##0.0"),"-","△")&amp;"】"))</f>
        <v>【183.4】</v>
      </c>
      <c r="DK6" s="64">
        <f>IF(DK8="-",NA(),DK8)</f>
        <v>77.599999999999994</v>
      </c>
      <c r="DL6" s="64">
        <f t="shared" ref="DL6:DT6" si="9">IF(DL8="-",NA(),DL8)</f>
        <v>81.599999999999994</v>
      </c>
      <c r="DM6" s="64">
        <f t="shared" si="9"/>
        <v>85.5</v>
      </c>
      <c r="DN6" s="64">
        <f t="shared" si="9"/>
        <v>84.2</v>
      </c>
      <c r="DO6" s="64">
        <f t="shared" si="9"/>
        <v>69.7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108</v>
      </c>
      <c r="B7" s="60">
        <f t="shared" ref="B7:X7" si="10">B8</f>
        <v>2020</v>
      </c>
      <c r="C7" s="60">
        <f t="shared" si="10"/>
        <v>232122</v>
      </c>
      <c r="D7" s="60">
        <f t="shared" si="10"/>
        <v>47</v>
      </c>
      <c r="E7" s="60">
        <f t="shared" si="10"/>
        <v>14</v>
      </c>
      <c r="F7" s="60">
        <f t="shared" si="10"/>
        <v>0</v>
      </c>
      <c r="G7" s="60">
        <f t="shared" si="10"/>
        <v>3</v>
      </c>
      <c r="H7" s="60" t="str">
        <f t="shared" si="10"/>
        <v>愛知県　安城市</v>
      </c>
      <c r="I7" s="60" t="str">
        <f t="shared" si="10"/>
        <v>安城駅東駐車場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42</v>
      </c>
      <c r="S7" s="62" t="str">
        <f t="shared" si="10"/>
        <v>駅</v>
      </c>
      <c r="T7" s="62" t="str">
        <f t="shared" si="10"/>
        <v>無</v>
      </c>
      <c r="U7" s="63">
        <f t="shared" si="10"/>
        <v>1933</v>
      </c>
      <c r="V7" s="63">
        <f t="shared" si="10"/>
        <v>76</v>
      </c>
      <c r="W7" s="63">
        <f t="shared" si="10"/>
        <v>140</v>
      </c>
      <c r="X7" s="62" t="str">
        <f t="shared" si="10"/>
        <v>代行制</v>
      </c>
      <c r="Y7" s="64">
        <f>Y8</f>
        <v>39</v>
      </c>
      <c r="Z7" s="64">
        <f t="shared" ref="Z7:AH7" si="11">Z8</f>
        <v>95.1</v>
      </c>
      <c r="AA7" s="64">
        <f t="shared" si="11"/>
        <v>109.9</v>
      </c>
      <c r="AB7" s="64">
        <f t="shared" si="11"/>
        <v>96</v>
      </c>
      <c r="AC7" s="64">
        <f t="shared" si="11"/>
        <v>77</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-89.1</v>
      </c>
      <c r="BG7" s="64">
        <f t="shared" ref="BG7:BO7" si="14">BG8</f>
        <v>50</v>
      </c>
      <c r="BH7" s="64">
        <f t="shared" si="14"/>
        <v>57.1</v>
      </c>
      <c r="BI7" s="64">
        <f t="shared" si="14"/>
        <v>48</v>
      </c>
      <c r="BJ7" s="64">
        <f t="shared" si="14"/>
        <v>33.200000000000003</v>
      </c>
      <c r="BK7" s="64">
        <f t="shared" si="14"/>
        <v>34.700000000000003</v>
      </c>
      <c r="BL7" s="64">
        <f t="shared" si="14"/>
        <v>39.6</v>
      </c>
      <c r="BM7" s="64">
        <f t="shared" si="14"/>
        <v>29</v>
      </c>
      <c r="BN7" s="64">
        <f t="shared" si="14"/>
        <v>32.9</v>
      </c>
      <c r="BO7" s="64">
        <f t="shared" si="14"/>
        <v>-121.8</v>
      </c>
      <c r="BP7" s="61"/>
      <c r="BQ7" s="65">
        <f>BQ8</f>
        <v>-5844</v>
      </c>
      <c r="BR7" s="65">
        <f t="shared" ref="BR7:BZ7" si="15">BR8</f>
        <v>4080</v>
      </c>
      <c r="BS7" s="65">
        <f t="shared" si="15"/>
        <v>5344</v>
      </c>
      <c r="BT7" s="65">
        <f t="shared" si="15"/>
        <v>4142</v>
      </c>
      <c r="BU7" s="65">
        <f t="shared" si="15"/>
        <v>2373</v>
      </c>
      <c r="BV7" s="65">
        <f t="shared" si="15"/>
        <v>7123</v>
      </c>
      <c r="BW7" s="65">
        <f t="shared" si="15"/>
        <v>8017</v>
      </c>
      <c r="BX7" s="65">
        <f t="shared" si="15"/>
        <v>8137</v>
      </c>
      <c r="BY7" s="65">
        <f t="shared" si="15"/>
        <v>8005</v>
      </c>
      <c r="BZ7" s="65">
        <f t="shared" si="15"/>
        <v>2698</v>
      </c>
      <c r="CA7" s="63"/>
      <c r="CB7" s="64" t="s">
        <v>109</v>
      </c>
      <c r="CC7" s="64" t="s">
        <v>109</v>
      </c>
      <c r="CD7" s="64" t="s">
        <v>109</v>
      </c>
      <c r="CE7" s="64" t="s">
        <v>109</v>
      </c>
      <c r="CF7" s="64" t="s">
        <v>109</v>
      </c>
      <c r="CG7" s="64" t="s">
        <v>109</v>
      </c>
      <c r="CH7" s="64" t="s">
        <v>109</v>
      </c>
      <c r="CI7" s="64" t="s">
        <v>109</v>
      </c>
      <c r="CJ7" s="64" t="s">
        <v>109</v>
      </c>
      <c r="CK7" s="64" t="s">
        <v>107</v>
      </c>
      <c r="CL7" s="61"/>
      <c r="CM7" s="63">
        <f>CM8</f>
        <v>122282</v>
      </c>
      <c r="CN7" s="63">
        <f>CN8</f>
        <v>1722</v>
      </c>
      <c r="CO7" s="64" t="s">
        <v>109</v>
      </c>
      <c r="CP7" s="64" t="s">
        <v>109</v>
      </c>
      <c r="CQ7" s="64" t="s">
        <v>109</v>
      </c>
      <c r="CR7" s="64" t="s">
        <v>109</v>
      </c>
      <c r="CS7" s="64" t="s">
        <v>109</v>
      </c>
      <c r="CT7" s="64" t="s">
        <v>109</v>
      </c>
      <c r="CU7" s="64" t="s">
        <v>109</v>
      </c>
      <c r="CV7" s="64" t="s">
        <v>109</v>
      </c>
      <c r="CW7" s="64" t="s">
        <v>109</v>
      </c>
      <c r="CX7" s="64" t="s">
        <v>110</v>
      </c>
      <c r="CY7" s="61"/>
      <c r="CZ7" s="64">
        <f>CZ8</f>
        <v>543.1</v>
      </c>
      <c r="DA7" s="64">
        <f t="shared" ref="DA7:DI7" si="16">DA8</f>
        <v>382.2</v>
      </c>
      <c r="DB7" s="64">
        <f t="shared" si="16"/>
        <v>285.89999999999998</v>
      </c>
      <c r="DC7" s="64">
        <f t="shared" si="16"/>
        <v>259</v>
      </c>
      <c r="DD7" s="64">
        <f t="shared" si="16"/>
        <v>251</v>
      </c>
      <c r="DE7" s="64">
        <f t="shared" si="16"/>
        <v>62.8</v>
      </c>
      <c r="DF7" s="64">
        <f t="shared" si="16"/>
        <v>62.3</v>
      </c>
      <c r="DG7" s="64">
        <f t="shared" si="16"/>
        <v>87.9</v>
      </c>
      <c r="DH7" s="64">
        <f t="shared" si="16"/>
        <v>56.3</v>
      </c>
      <c r="DI7" s="64">
        <f t="shared" si="16"/>
        <v>70.3</v>
      </c>
      <c r="DJ7" s="61"/>
      <c r="DK7" s="64">
        <f>DK8</f>
        <v>77.599999999999994</v>
      </c>
      <c r="DL7" s="64">
        <f t="shared" ref="DL7:DT7" si="17">DL8</f>
        <v>81.599999999999994</v>
      </c>
      <c r="DM7" s="64">
        <f t="shared" si="17"/>
        <v>85.5</v>
      </c>
      <c r="DN7" s="64">
        <f t="shared" si="17"/>
        <v>84.2</v>
      </c>
      <c r="DO7" s="64">
        <f t="shared" si="17"/>
        <v>69.7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232122</v>
      </c>
      <c r="D8" s="67">
        <v>47</v>
      </c>
      <c r="E8" s="67">
        <v>14</v>
      </c>
      <c r="F8" s="67">
        <v>0</v>
      </c>
      <c r="G8" s="67">
        <v>3</v>
      </c>
      <c r="H8" s="67" t="s">
        <v>111</v>
      </c>
      <c r="I8" s="67" t="s">
        <v>112</v>
      </c>
      <c r="J8" s="67" t="s">
        <v>113</v>
      </c>
      <c r="K8" s="67" t="s">
        <v>114</v>
      </c>
      <c r="L8" s="67" t="s">
        <v>115</v>
      </c>
      <c r="M8" s="67" t="s">
        <v>116</v>
      </c>
      <c r="N8" s="67" t="s">
        <v>117</v>
      </c>
      <c r="O8" s="68" t="s">
        <v>118</v>
      </c>
      <c r="P8" s="69" t="s">
        <v>119</v>
      </c>
      <c r="Q8" s="69" t="s">
        <v>120</v>
      </c>
      <c r="R8" s="70">
        <v>42</v>
      </c>
      <c r="S8" s="69" t="s">
        <v>121</v>
      </c>
      <c r="T8" s="69" t="s">
        <v>122</v>
      </c>
      <c r="U8" s="70">
        <v>1933</v>
      </c>
      <c r="V8" s="70">
        <v>76</v>
      </c>
      <c r="W8" s="70">
        <v>140</v>
      </c>
      <c r="X8" s="69" t="s">
        <v>123</v>
      </c>
      <c r="Y8" s="71">
        <v>39</v>
      </c>
      <c r="Z8" s="71">
        <v>95.1</v>
      </c>
      <c r="AA8" s="71">
        <v>109.9</v>
      </c>
      <c r="AB8" s="71">
        <v>96</v>
      </c>
      <c r="AC8" s="71">
        <v>77</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-89.1</v>
      </c>
      <c r="BG8" s="71">
        <v>50</v>
      </c>
      <c r="BH8" s="71">
        <v>57.1</v>
      </c>
      <c r="BI8" s="71">
        <v>48</v>
      </c>
      <c r="BJ8" s="71">
        <v>33.200000000000003</v>
      </c>
      <c r="BK8" s="71">
        <v>34.700000000000003</v>
      </c>
      <c r="BL8" s="71">
        <v>39.6</v>
      </c>
      <c r="BM8" s="71">
        <v>29</v>
      </c>
      <c r="BN8" s="71">
        <v>32.9</v>
      </c>
      <c r="BO8" s="71">
        <v>-121.8</v>
      </c>
      <c r="BP8" s="68">
        <v>-65.900000000000006</v>
      </c>
      <c r="BQ8" s="72">
        <v>-5844</v>
      </c>
      <c r="BR8" s="72">
        <v>4080</v>
      </c>
      <c r="BS8" s="72">
        <v>5344</v>
      </c>
      <c r="BT8" s="73">
        <v>4142</v>
      </c>
      <c r="BU8" s="73">
        <v>2373</v>
      </c>
      <c r="BV8" s="72">
        <v>7123</v>
      </c>
      <c r="BW8" s="72">
        <v>8017</v>
      </c>
      <c r="BX8" s="72">
        <v>8137</v>
      </c>
      <c r="BY8" s="72">
        <v>8005</v>
      </c>
      <c r="BZ8" s="72">
        <v>2698</v>
      </c>
      <c r="CA8" s="70">
        <v>3932</v>
      </c>
      <c r="CB8" s="71" t="s">
        <v>115</v>
      </c>
      <c r="CC8" s="71" t="s">
        <v>115</v>
      </c>
      <c r="CD8" s="71" t="s">
        <v>115</v>
      </c>
      <c r="CE8" s="71" t="s">
        <v>115</v>
      </c>
      <c r="CF8" s="71" t="s">
        <v>115</v>
      </c>
      <c r="CG8" s="71" t="s">
        <v>115</v>
      </c>
      <c r="CH8" s="71" t="s">
        <v>115</v>
      </c>
      <c r="CI8" s="71" t="s">
        <v>115</v>
      </c>
      <c r="CJ8" s="71" t="s">
        <v>115</v>
      </c>
      <c r="CK8" s="71" t="s">
        <v>115</v>
      </c>
      <c r="CL8" s="68" t="s">
        <v>115</v>
      </c>
      <c r="CM8" s="70">
        <v>122282</v>
      </c>
      <c r="CN8" s="70">
        <v>1722</v>
      </c>
      <c r="CO8" s="71" t="s">
        <v>115</v>
      </c>
      <c r="CP8" s="71" t="s">
        <v>115</v>
      </c>
      <c r="CQ8" s="71" t="s">
        <v>115</v>
      </c>
      <c r="CR8" s="71" t="s">
        <v>115</v>
      </c>
      <c r="CS8" s="71" t="s">
        <v>115</v>
      </c>
      <c r="CT8" s="71" t="s">
        <v>115</v>
      </c>
      <c r="CU8" s="71" t="s">
        <v>115</v>
      </c>
      <c r="CV8" s="71" t="s">
        <v>115</v>
      </c>
      <c r="CW8" s="71" t="s">
        <v>115</v>
      </c>
      <c r="CX8" s="71" t="s">
        <v>115</v>
      </c>
      <c r="CY8" s="68" t="s">
        <v>115</v>
      </c>
      <c r="CZ8" s="71">
        <v>543.1</v>
      </c>
      <c r="DA8" s="71">
        <v>382.2</v>
      </c>
      <c r="DB8" s="71">
        <v>285.89999999999998</v>
      </c>
      <c r="DC8" s="71">
        <v>259</v>
      </c>
      <c r="DD8" s="71">
        <v>251</v>
      </c>
      <c r="DE8" s="71">
        <v>62.8</v>
      </c>
      <c r="DF8" s="71">
        <v>62.3</v>
      </c>
      <c r="DG8" s="71">
        <v>87.9</v>
      </c>
      <c r="DH8" s="71">
        <v>56.3</v>
      </c>
      <c r="DI8" s="71">
        <v>70.3</v>
      </c>
      <c r="DJ8" s="68">
        <v>183.4</v>
      </c>
      <c r="DK8" s="71">
        <v>77.599999999999994</v>
      </c>
      <c r="DL8" s="71">
        <v>81.599999999999994</v>
      </c>
      <c r="DM8" s="71">
        <v>85.5</v>
      </c>
      <c r="DN8" s="71">
        <v>84.2</v>
      </c>
      <c r="DO8" s="71">
        <v>69.7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2021-12-17T06:03:50Z</dcterms:created>
  <dcterms:modified xsi:type="dcterms:W3CDTF">2022-02-01T03:44:11Z</dcterms:modified>
  <cp:category/>
</cp:coreProperties>
</file>