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
    </mc:Choice>
  </mc:AlternateContent>
  <workbookProtection workbookAlgorithmName="SHA-512" workbookHashValue="qm28ievtpYrvVnHusz+SBR3tFLlRxhIwVrYzuS8fKFqTt/wzPLOLFCgRCXLzfL4FCeBkrcUO2dxBxyFvLzZKJA==" workbookSaltValue="PJwPdMHahlgQbkAiMrSN8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BZ51" i="4"/>
  <c r="GQ30" i="4"/>
  <c r="LT76" i="4"/>
  <c r="GQ51" i="4"/>
  <c r="LH30" i="4"/>
  <c r="IE76" i="4"/>
  <c r="BZ30" i="4"/>
  <c r="BG51" i="4"/>
  <c r="FX30" i="4"/>
  <c r="BG30" i="4"/>
  <c r="LE76" i="4"/>
  <c r="AV76" i="4"/>
  <c r="KO51" i="4"/>
  <c r="FX51" i="4"/>
  <c r="HP76" i="4"/>
  <c r="KO30" i="4"/>
  <c r="KP76" i="4"/>
  <c r="HA76" i="4"/>
  <c r="AN51" i="4"/>
  <c r="FE30" i="4"/>
  <c r="AN30" i="4"/>
  <c r="JV51" i="4"/>
  <c r="JV30" i="4"/>
  <c r="AG76" i="4"/>
  <c r="FE51" i="4"/>
  <c r="KA76" i="4"/>
  <c r="EL51" i="4"/>
  <c r="JC30" i="4"/>
  <c r="GL76" i="4"/>
  <c r="U51" i="4"/>
  <c r="EL30" i="4"/>
  <c r="U30" i="4"/>
  <c r="R76" i="4"/>
  <c r="JC51"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<sst xmlns="http://schemas.openxmlformats.org/spreadsheetml/2006/main" count="278" uniqueCount="135">
  <si>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</si>
  <si>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</si>
  <si>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</si>
  <si>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</si>
  <si>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</si>
  <si>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</si>
  <si>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</si>
  <si>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</si>
  <si>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</si>
  <si>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</si>
  <si>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</si>
  <si>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</si>
  <si>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</si>
  <si>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</si>
  <si>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</si>
  <si>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</si>
  <si>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</si>
  <si>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</si>
  <si>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</si>
  <si>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</si>
  <si>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</si>
  <si>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</si>
  <si>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</si>
  <si>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</si>
  <si>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</si>
  <si>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</si>
  <si>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</si>
  <si>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</si>
  <si>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</si>
  <si>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</si>
  <si>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</si>
  <si>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</si>
  <si>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</si>
  <si>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</si>
  <si>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</si>
  <si>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</si>
  <si>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</si>
  <si>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</si>
  <si>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</si>
  <si>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</si>
  <si>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</si>
  <si>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</si>
  <si>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</si>
  <si>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</si>
  <si>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</si>
  <si>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</si>
  <si>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</si>
  <si>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</si>
  <si>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</si>
  <si>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</si>
  <si>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</si>
  <si>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</si>
  <si>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</si>
  <si>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</si>
  <si>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</si>
  <si>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</si>
  <si>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</si>
  <si>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</si>
  <si>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</si>
  <si>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</si>
  <si>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</si>
  <si>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</si>
  <si>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</si>
  <si>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</si>
  <si>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</si>
  <si>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</si>
  <si>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</si>
  <si>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</si>
  <si>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</si>
  <si>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</si>
  <si>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</si>
  <si>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</si>
  <si>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</si>
  <si>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</si>
  <si>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</si>
  <si>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</si>
  <si>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</si>
  <si>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</si>
  <si>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</si>
  <si>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</si>
  <si>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</si>
  <si>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</si>
  <si>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</si>
  <si>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</si>
  <si>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</si>
  <si>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</si>
  <si>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</si>
  <si>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</si>
  <si>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</si>
  <si>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</si>
  <si>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</si>
  <si>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</si>
  <si>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</si>
  <si>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</si>
  <si>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</si>
  <si>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</si>
  <si>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</si>
  <si>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</si>
  <si>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</si>
  <si>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</si>
  <si>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</si>
  <si>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</si>
  <si>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</si>
  <si>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当該値(N-4)</t>
    <phoneticPr fontId="5"/>
  </si>
  <si>
    <t>当該値(N-1)</t>
    <phoneticPr fontId="5"/>
  </si>
  <si>
    <t>当該値(N-2)</t>
    <phoneticPr fontId="5"/>
  </si>
  <si>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</si>
  <si>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</si>
  <si>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</si>
  <si>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</si>
  <si>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</si>
  <si>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</si>
  <si>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</si>
  <si>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</si>
  <si>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安城駅前第１駐車場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</si>
  <si>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</si>
  <si>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</si>
  <si>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</si>
  <si>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</si>
  <si>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</si>
  <si>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</si>
  <si>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</si>
  <si>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</si>
  <si>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</si>
  <si>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</si>
  <si>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</si>
  <si>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</si>
  <si>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</si>
  <si>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</si>
  <si>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</si>
  <si>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</si>
  <si>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phoneticPr fontId="5"/>
  </si>
  <si>
    <t>①収益的収支比率が100％以上で他会計補助金等に頼ることなく健全経営を続けている。④売上高GOP比率は平均値を上回り一定の水準で推移し、⑤EBITDAは平均値を下回っているが一定の水準で推移しており、収益性は安定している。なお、H30に収益等が例年と比べ大きく下回ったのは、精算機器の更新により総費用が多かったためである。</t>
    <phoneticPr fontId="5"/>
  </si>
  <si>
    <t xml:space="preserve">駅の送迎等の利用が多いため、短時間利用が多く１区画あたりの駐車台数が多いため、⑪稼働率が平均値よりも高いと考えられる。H30年12月から駐車区画を整理し、収容台数が増えたため、R01の一日平均駐車台数は増えたものの稼働率は少なくなった。市主要駅や商業施設が周辺にあり、利用者の傾向として駅の送迎や商業施設の訪問を目的としているため、駐車場としてのニーズはあると考えられる。
</t>
    <phoneticPr fontId="5"/>
  </si>
  <si>
    <t>H30に収益が減少したものの、機器更新の影響によるものであり、他会計補助金等に頼ることなく黒字経営を続けられている。駅の送迎等による短時間利用の駐車場として安定した収入を得ており、今後も継続して経営していく必要がある。
経営戦略についてはR02年度に策定済みである。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</si>
</sst>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556.9</c:v>
                </c:pt>
                <c:pt idx="1">
                  <c:v>864.2</c:v>
                </c:pt>
                <c:pt idx="2">
                  <c:v>145.30000000000001</c:v>
                </c:pt>
                <c:pt idx="3">
                  <c:v>510.4</c:v>
                </c:pt>
                <c:pt idx="4">
                  <c:v>227.8</c:v>
                </c:pt>
              </c:numCache>
            </c:numRef>
          </c:val>
          <c:extLst>
            <c:ext xmlns:c16="http://schemas.microsoft.com/office/drawing/2014/chart" uri="{C3380CC4-5D6E-409C-BE32-E72D297353CC}">
              <c16:uniqueId val="{00000000-3478-4F54-A71E-A22BD0EFA5B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3478-4F54-A71E-A22BD0EFA5B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376-4A6D-8EAB-6E3088A765F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A376-4A6D-8EAB-6E3088A765F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DE9-4063-B134-B394CDB7453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DE9-4063-B134-B394CDB7453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1C33-44A9-B243-7B6421752FA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C33-44A9-B243-7B6421752FA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E3A-4ECD-84F3-0E3812C1F3D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6E3A-4ECD-84F3-0E3812C1F3D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FBA-4CE2-984B-48E51CACBF8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1FBA-4CE2-984B-48E51CACBF8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616.70000000000005</c:v>
                </c:pt>
                <c:pt idx="1">
                  <c:v>933.3</c:v>
                </c:pt>
                <c:pt idx="2">
                  <c:v>1200</c:v>
                </c:pt>
                <c:pt idx="3">
                  <c:v>1011.1</c:v>
                </c:pt>
                <c:pt idx="4">
                  <c:v>788.9</c:v>
                </c:pt>
              </c:numCache>
            </c:numRef>
          </c:val>
          <c:extLst>
            <c:ext xmlns:c16="http://schemas.microsoft.com/office/drawing/2014/chart" uri="{C3380CC4-5D6E-409C-BE32-E72D297353CC}">
              <c16:uniqueId val="{00000000-191E-406B-B0FC-58920966F87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191E-406B-B0FC-58920966F87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82</c:v>
                </c:pt>
                <c:pt idx="1">
                  <c:v>88.4</c:v>
                </c:pt>
                <c:pt idx="2">
                  <c:v>31.2</c:v>
                </c:pt>
                <c:pt idx="3">
                  <c:v>80.400000000000006</c:v>
                </c:pt>
                <c:pt idx="4">
                  <c:v>56.1</c:v>
                </c:pt>
              </c:numCache>
            </c:numRef>
          </c:val>
          <c:extLst>
            <c:ext xmlns:c16="http://schemas.microsoft.com/office/drawing/2014/chart" uri="{C3380CC4-5D6E-409C-BE32-E72D297353CC}">
              <c16:uniqueId val="{00000000-12DC-47A8-ACFA-58E55EE7FEA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12DC-47A8-ACFA-58E55EE7FEA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2024</c:v>
                </c:pt>
                <c:pt idx="1">
                  <c:v>3391</c:v>
                </c:pt>
                <c:pt idx="2">
                  <c:v>1060</c:v>
                </c:pt>
                <c:pt idx="3">
                  <c:v>2569</c:v>
                </c:pt>
                <c:pt idx="4">
                  <c:v>763</c:v>
                </c:pt>
              </c:numCache>
            </c:numRef>
          </c:val>
          <c:extLst>
            <c:ext xmlns:c16="http://schemas.microsoft.com/office/drawing/2014/chart" uri="{C3380CC4-5D6E-409C-BE32-E72D297353CC}">
              <c16:uniqueId val="{00000000-FE77-4D11-A4CD-D128EEB555F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FE77-4D11-A4CD-D128EEB555F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愛知県安城市　安城駅前第１駐車場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350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556.9</v>
      </c>
      <c r="V31" s="118"/>
      <c r="W31" s="118"/>
      <c r="X31" s="118"/>
      <c r="Y31" s="118"/>
      <c r="Z31" s="118"/>
      <c r="AA31" s="118"/>
      <c r="AB31" s="118"/>
      <c r="AC31" s="118"/>
      <c r="AD31" s="118"/>
      <c r="AE31" s="118"/>
      <c r="AF31" s="118"/>
      <c r="AG31" s="118"/>
      <c r="AH31" s="118"/>
      <c r="AI31" s="118"/>
      <c r="AJ31" s="118"/>
      <c r="AK31" s="118"/>
      <c r="AL31" s="118"/>
      <c r="AM31" s="118"/>
      <c r="AN31" s="118">
        <f>データ!Z7</f>
        <v>864.2</v>
      </c>
      <c r="AO31" s="118"/>
      <c r="AP31" s="118"/>
      <c r="AQ31" s="118"/>
      <c r="AR31" s="118"/>
      <c r="AS31" s="118"/>
      <c r="AT31" s="118"/>
      <c r="AU31" s="118"/>
      <c r="AV31" s="118"/>
      <c r="AW31" s="118"/>
      <c r="AX31" s="118"/>
      <c r="AY31" s="118"/>
      <c r="AZ31" s="118"/>
      <c r="BA31" s="118"/>
      <c r="BB31" s="118"/>
      <c r="BC31" s="118"/>
      <c r="BD31" s="118"/>
      <c r="BE31" s="118"/>
      <c r="BF31" s="118"/>
      <c r="BG31" s="118">
        <f>データ!AA7</f>
        <v>145.30000000000001</v>
      </c>
      <c r="BH31" s="118"/>
      <c r="BI31" s="118"/>
      <c r="BJ31" s="118"/>
      <c r="BK31" s="118"/>
      <c r="BL31" s="118"/>
      <c r="BM31" s="118"/>
      <c r="BN31" s="118"/>
      <c r="BO31" s="118"/>
      <c r="BP31" s="118"/>
      <c r="BQ31" s="118"/>
      <c r="BR31" s="118"/>
      <c r="BS31" s="118"/>
      <c r="BT31" s="118"/>
      <c r="BU31" s="118"/>
      <c r="BV31" s="118"/>
      <c r="BW31" s="118"/>
      <c r="BX31" s="118"/>
      <c r="BY31" s="118"/>
      <c r="BZ31" s="118">
        <f>データ!AB7</f>
        <v>510.4</v>
      </c>
      <c r="CA31" s="118"/>
      <c r="CB31" s="118"/>
      <c r="CC31" s="118"/>
      <c r="CD31" s="118"/>
      <c r="CE31" s="118"/>
      <c r="CF31" s="118"/>
      <c r="CG31" s="118"/>
      <c r="CH31" s="118"/>
      <c r="CI31" s="118"/>
      <c r="CJ31" s="118"/>
      <c r="CK31" s="118"/>
      <c r="CL31" s="118"/>
      <c r="CM31" s="118"/>
      <c r="CN31" s="118"/>
      <c r="CO31" s="118"/>
      <c r="CP31" s="118"/>
      <c r="CQ31" s="118"/>
      <c r="CR31" s="118"/>
      <c r="CS31" s="118">
        <f>データ!AC7</f>
        <v>227.8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616.70000000000005</v>
      </c>
      <c r="JD31" s="120"/>
      <c r="JE31" s="120"/>
      <c r="JF31" s="120"/>
      <c r="JG31" s="120"/>
      <c r="JH31" s="120"/>
      <c r="JI31" s="120"/>
      <c r="JJ31" s="120"/>
      <c r="JK31" s="120"/>
      <c r="JL31" s="120"/>
      <c r="JM31" s="120"/>
      <c r="JN31" s="120"/>
      <c r="JO31" s="120"/>
      <c r="JP31" s="120"/>
      <c r="JQ31" s="120"/>
      <c r="JR31" s="120"/>
      <c r="JS31" s="120"/>
      <c r="JT31" s="120"/>
      <c r="JU31" s="121"/>
      <c r="JV31" s="119">
        <f>データ!DL7</f>
        <v>933.3</v>
      </c>
      <c r="JW31" s="120"/>
      <c r="JX31" s="120"/>
      <c r="JY31" s="120"/>
      <c r="JZ31" s="120"/>
      <c r="KA31" s="120"/>
      <c r="KB31" s="120"/>
      <c r="KC31" s="120"/>
      <c r="KD31" s="120"/>
      <c r="KE31" s="120"/>
      <c r="KF31" s="120"/>
      <c r="KG31" s="120"/>
      <c r="KH31" s="120"/>
      <c r="KI31" s="120"/>
      <c r="KJ31" s="120"/>
      <c r="KK31" s="120"/>
      <c r="KL31" s="120"/>
      <c r="KM31" s="120"/>
      <c r="KN31" s="121"/>
      <c r="KO31" s="119">
        <f>データ!DM7</f>
        <v>1200</v>
      </c>
      <c r="KP31" s="120"/>
      <c r="KQ31" s="120"/>
      <c r="KR31" s="120"/>
      <c r="KS31" s="120"/>
      <c r="KT31" s="120"/>
      <c r="KU31" s="120"/>
      <c r="KV31" s="120"/>
      <c r="KW31" s="120"/>
      <c r="KX31" s="120"/>
      <c r="KY31" s="120"/>
      <c r="KZ31" s="120"/>
      <c r="LA31" s="120"/>
      <c r="LB31" s="120"/>
      <c r="LC31" s="120"/>
      <c r="LD31" s="120"/>
      <c r="LE31" s="120"/>
      <c r="LF31" s="120"/>
      <c r="LG31" s="121"/>
      <c r="LH31" s="119">
        <f>データ!DN7</f>
        <v>1011.1</v>
      </c>
      <c r="LI31" s="120"/>
      <c r="LJ31" s="120"/>
      <c r="LK31" s="120"/>
      <c r="LL31" s="120"/>
      <c r="LM31" s="120"/>
      <c r="LN31" s="120"/>
      <c r="LO31" s="120"/>
      <c r="LP31" s="120"/>
      <c r="LQ31" s="120"/>
      <c r="LR31" s="120"/>
      <c r="LS31" s="120"/>
      <c r="LT31" s="120"/>
      <c r="LU31" s="120"/>
      <c r="LV31" s="120"/>
      <c r="LW31" s="120"/>
      <c r="LX31" s="120"/>
      <c r="LY31" s="120"/>
      <c r="LZ31" s="121"/>
      <c r="MA31" s="119">
        <f>データ!DO7</f>
        <v>788.9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82</v>
      </c>
      <c r="EM52" s="118"/>
      <c r="EN52" s="118"/>
      <c r="EO52" s="118"/>
      <c r="EP52" s="118"/>
      <c r="EQ52" s="118"/>
      <c r="ER52" s="118"/>
      <c r="ES52" s="118"/>
      <c r="ET52" s="118"/>
      <c r="EU52" s="118"/>
      <c r="EV52" s="118"/>
      <c r="EW52" s="118"/>
      <c r="EX52" s="118"/>
      <c r="EY52" s="118"/>
      <c r="EZ52" s="118"/>
      <c r="FA52" s="118"/>
      <c r="FB52" s="118"/>
      <c r="FC52" s="118"/>
      <c r="FD52" s="118"/>
      <c r="FE52" s="118">
        <f>データ!BG7</f>
        <v>88.4</v>
      </c>
      <c r="FF52" s="118"/>
      <c r="FG52" s="118"/>
      <c r="FH52" s="118"/>
      <c r="FI52" s="118"/>
      <c r="FJ52" s="118"/>
      <c r="FK52" s="118"/>
      <c r="FL52" s="118"/>
      <c r="FM52" s="118"/>
      <c r="FN52" s="118"/>
      <c r="FO52" s="118"/>
      <c r="FP52" s="118"/>
      <c r="FQ52" s="118"/>
      <c r="FR52" s="118"/>
      <c r="FS52" s="118"/>
      <c r="FT52" s="118"/>
      <c r="FU52" s="118"/>
      <c r="FV52" s="118"/>
      <c r="FW52" s="118"/>
      <c r="FX52" s="118">
        <f>データ!BH7</f>
        <v>31.2</v>
      </c>
      <c r="FY52" s="118"/>
      <c r="FZ52" s="118"/>
      <c r="GA52" s="118"/>
      <c r="GB52" s="118"/>
      <c r="GC52" s="118"/>
      <c r="GD52" s="118"/>
      <c r="GE52" s="118"/>
      <c r="GF52" s="118"/>
      <c r="GG52" s="118"/>
      <c r="GH52" s="118"/>
      <c r="GI52" s="118"/>
      <c r="GJ52" s="118"/>
      <c r="GK52" s="118"/>
      <c r="GL52" s="118"/>
      <c r="GM52" s="118"/>
      <c r="GN52" s="118"/>
      <c r="GO52" s="118"/>
      <c r="GP52" s="118"/>
      <c r="GQ52" s="118">
        <f>データ!BI7</f>
        <v>80.400000000000006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56.1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2024</v>
      </c>
      <c r="JD52" s="125"/>
      <c r="JE52" s="125"/>
      <c r="JF52" s="125"/>
      <c r="JG52" s="125"/>
      <c r="JH52" s="125"/>
      <c r="JI52" s="125"/>
      <c r="JJ52" s="125"/>
      <c r="JK52" s="125"/>
      <c r="JL52" s="125"/>
      <c r="JM52" s="125"/>
      <c r="JN52" s="125"/>
      <c r="JO52" s="125"/>
      <c r="JP52" s="125"/>
      <c r="JQ52" s="125"/>
      <c r="JR52" s="125"/>
      <c r="JS52" s="125"/>
      <c r="JT52" s="125"/>
      <c r="JU52" s="125"/>
      <c r="JV52" s="125">
        <f>データ!BR7</f>
        <v>3391</v>
      </c>
      <c r="JW52" s="125"/>
      <c r="JX52" s="125"/>
      <c r="JY52" s="125"/>
      <c r="JZ52" s="125"/>
      <c r="KA52" s="125"/>
      <c r="KB52" s="125"/>
      <c r="KC52" s="125"/>
      <c r="KD52" s="125"/>
      <c r="KE52" s="125"/>
      <c r="KF52" s="125"/>
      <c r="KG52" s="125"/>
      <c r="KH52" s="125"/>
      <c r="KI52" s="125"/>
      <c r="KJ52" s="125"/>
      <c r="KK52" s="125"/>
      <c r="KL52" s="125"/>
      <c r="KM52" s="125"/>
      <c r="KN52" s="125"/>
      <c r="KO52" s="125">
        <f>データ!BS7</f>
        <v>1060</v>
      </c>
      <c r="KP52" s="125"/>
      <c r="KQ52" s="125"/>
      <c r="KR52" s="125"/>
      <c r="KS52" s="125"/>
      <c r="KT52" s="125"/>
      <c r="KU52" s="125"/>
      <c r="KV52" s="125"/>
      <c r="KW52" s="125"/>
      <c r="KX52" s="125"/>
      <c r="KY52" s="125"/>
      <c r="KZ52" s="125"/>
      <c r="LA52" s="125"/>
      <c r="LB52" s="125"/>
      <c r="LC52" s="125"/>
      <c r="LD52" s="125"/>
      <c r="LE52" s="125"/>
      <c r="LF52" s="125"/>
      <c r="LG52" s="125"/>
      <c r="LH52" s="125">
        <f>データ!BT7</f>
        <v>2569</v>
      </c>
      <c r="LI52" s="125"/>
      <c r="LJ52" s="125"/>
      <c r="LK52" s="125"/>
      <c r="LL52" s="125"/>
      <c r="LM52" s="125"/>
      <c r="LN52" s="125"/>
      <c r="LO52" s="125"/>
      <c r="LP52" s="125"/>
      <c r="LQ52" s="125"/>
      <c r="LR52" s="125"/>
      <c r="LS52" s="125"/>
      <c r="LT52" s="125"/>
      <c r="LU52" s="125"/>
      <c r="LV52" s="125"/>
      <c r="LW52" s="125"/>
      <c r="LX52" s="125"/>
      <c r="LY52" s="125"/>
      <c r="LZ52" s="125"/>
      <c r="MA52" s="125">
        <f>データ!BU7</f>
        <v>763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47506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204</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B77cgKM0U4f05t4kjzoVNN5/bQFB7OoVla0z4HjUmSGAxp8oJHdTIc9LZhkG+fb3OofYN8oSfIA9RwK+5dV4+A==" saltValue="L6y9pexz1pkiPlRkkSIjC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102</v>
      </c>
      <c r="AO5" s="59" t="s">
        <v>94</v>
      </c>
      <c r="AP5" s="59" t="s">
        <v>95</v>
      </c>
      <c r="AQ5" s="59" t="s">
        <v>96</v>
      </c>
      <c r="AR5" s="59" t="s">
        <v>97</v>
      </c>
      <c r="AS5" s="59" t="s">
        <v>98</v>
      </c>
      <c r="AT5" s="59" t="s">
        <v>99</v>
      </c>
      <c r="AU5" s="59" t="s">
        <v>103</v>
      </c>
      <c r="AV5" s="59" t="s">
        <v>90</v>
      </c>
      <c r="AW5" s="59" t="s">
        <v>91</v>
      </c>
      <c r="AX5" s="59" t="s">
        <v>92</v>
      </c>
      <c r="AY5" s="59" t="s">
        <v>93</v>
      </c>
      <c r="AZ5" s="59" t="s">
        <v>94</v>
      </c>
      <c r="BA5" s="59" t="s">
        <v>95</v>
      </c>
      <c r="BB5" s="59" t="s">
        <v>96</v>
      </c>
      <c r="BC5" s="59" t="s">
        <v>97</v>
      </c>
      <c r="BD5" s="59" t="s">
        <v>98</v>
      </c>
      <c r="BE5" s="59" t="s">
        <v>99</v>
      </c>
      <c r="BF5" s="59" t="s">
        <v>100</v>
      </c>
      <c r="BG5" s="59" t="s">
        <v>90</v>
      </c>
      <c r="BH5" s="59" t="s">
        <v>91</v>
      </c>
      <c r="BI5" s="59" t="s">
        <v>104</v>
      </c>
      <c r="BJ5" s="59" t="s">
        <v>102</v>
      </c>
      <c r="BK5" s="59" t="s">
        <v>94</v>
      </c>
      <c r="BL5" s="59" t="s">
        <v>95</v>
      </c>
      <c r="BM5" s="59" t="s">
        <v>96</v>
      </c>
      <c r="BN5" s="59" t="s">
        <v>97</v>
      </c>
      <c r="BO5" s="59" t="s">
        <v>98</v>
      </c>
      <c r="BP5" s="59" t="s">
        <v>99</v>
      </c>
      <c r="BQ5" s="59" t="s">
        <v>100</v>
      </c>
      <c r="BR5" s="59" t="s">
        <v>90</v>
      </c>
      <c r="BS5" s="59" t="s">
        <v>91</v>
      </c>
      <c r="BT5" s="59" t="s">
        <v>104</v>
      </c>
      <c r="BU5" s="59" t="s">
        <v>102</v>
      </c>
      <c r="BV5" s="59" t="s">
        <v>94</v>
      </c>
      <c r="BW5" s="59" t="s">
        <v>95</v>
      </c>
      <c r="BX5" s="59" t="s">
        <v>96</v>
      </c>
      <c r="BY5" s="59" t="s">
        <v>97</v>
      </c>
      <c r="BZ5" s="59" t="s">
        <v>98</v>
      </c>
      <c r="CA5" s="59" t="s">
        <v>99</v>
      </c>
      <c r="CB5" s="59" t="s">
        <v>100</v>
      </c>
      <c r="CC5" s="59" t="s">
        <v>90</v>
      </c>
      <c r="CD5" s="59" t="s">
        <v>105</v>
      </c>
      <c r="CE5" s="59" t="s">
        <v>92</v>
      </c>
      <c r="CF5" s="59" t="s">
        <v>106</v>
      </c>
      <c r="CG5" s="59" t="s">
        <v>94</v>
      </c>
      <c r="CH5" s="59" t="s">
        <v>95</v>
      </c>
      <c r="CI5" s="59" t="s">
        <v>96</v>
      </c>
      <c r="CJ5" s="59" t="s">
        <v>97</v>
      </c>
      <c r="CK5" s="59" t="s">
        <v>98</v>
      </c>
      <c r="CL5" s="59" t="s">
        <v>99</v>
      </c>
      <c r="CM5" s="150"/>
      <c r="CN5" s="150"/>
      <c r="CO5" s="59" t="s">
        <v>100</v>
      </c>
      <c r="CP5" s="59" t="s">
        <v>107</v>
      </c>
      <c r="CQ5" s="59" t="s">
        <v>91</v>
      </c>
      <c r="CR5" s="59" t="s">
        <v>92</v>
      </c>
      <c r="CS5" s="59" t="s">
        <v>106</v>
      </c>
      <c r="CT5" s="59" t="s">
        <v>94</v>
      </c>
      <c r="CU5" s="59" t="s">
        <v>95</v>
      </c>
      <c r="CV5" s="59" t="s">
        <v>96</v>
      </c>
      <c r="CW5" s="59" t="s">
        <v>97</v>
      </c>
      <c r="CX5" s="59" t="s">
        <v>98</v>
      </c>
      <c r="CY5" s="59" t="s">
        <v>99</v>
      </c>
      <c r="CZ5" s="59" t="s">
        <v>103</v>
      </c>
      <c r="DA5" s="59" t="s">
        <v>90</v>
      </c>
      <c r="DB5" s="59" t="s">
        <v>108</v>
      </c>
      <c r="DC5" s="59" t="s">
        <v>92</v>
      </c>
      <c r="DD5" s="59" t="s">
        <v>102</v>
      </c>
      <c r="DE5" s="59" t="s">
        <v>94</v>
      </c>
      <c r="DF5" s="59" t="s">
        <v>95</v>
      </c>
      <c r="DG5" s="59" t="s">
        <v>96</v>
      </c>
      <c r="DH5" s="59" t="s">
        <v>97</v>
      </c>
      <c r="DI5" s="59" t="s">
        <v>98</v>
      </c>
      <c r="DJ5" s="59" t="s">
        <v>35</v>
      </c>
      <c r="DK5" s="59" t="s">
        <v>103</v>
      </c>
      <c r="DL5" s="59" t="s">
        <v>101</v>
      </c>
      <c r="DM5" s="59" t="s">
        <v>105</v>
      </c>
      <c r="DN5" s="59" t="s">
        <v>92</v>
      </c>
      <c r="DO5" s="59" t="s">
        <v>102</v>
      </c>
      <c r="DP5" s="59" t="s">
        <v>94</v>
      </c>
      <c r="DQ5" s="59" t="s">
        <v>95</v>
      </c>
      <c r="DR5" s="59" t="s">
        <v>96</v>
      </c>
      <c r="DS5" s="59" t="s">
        <v>97</v>
      </c>
      <c r="DT5" s="59" t="s">
        <v>98</v>
      </c>
      <c r="DU5" s="59" t="s">
        <v>99</v>
      </c>
    </row>
    <row r="6" spans="1:125" s="66" customFormat="1" x14ac:dyDescent="0.15">
      <c r="A6" s="49" t="s">
        <v>109</v>
      </c>
      <c r="B6" s="60">
        <f>B8</f>
        <v>2020</v>
      </c>
      <c r="C6" s="60">
        <f t="shared" ref="C6:X6" si="1">C8</f>
        <v>232122</v>
      </c>
      <c r="D6" s="60">
        <f t="shared" si="1"/>
        <v>47</v>
      </c>
      <c r="E6" s="60">
        <f t="shared" si="1"/>
        <v>14</v>
      </c>
      <c r="F6" s="60">
        <f t="shared" si="1"/>
        <v>0</v>
      </c>
      <c r="G6" s="60">
        <f t="shared" si="1"/>
        <v>5</v>
      </c>
      <c r="H6" s="60" t="str">
        <f>SUBSTITUTE(H8,"　","")</f>
        <v>愛知県安城市</v>
      </c>
      <c r="I6" s="60" t="str">
        <f t="shared" si="1"/>
        <v>安城駅前第１駐車場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34</v>
      </c>
      <c r="S6" s="62" t="str">
        <f t="shared" si="1"/>
        <v>駅</v>
      </c>
      <c r="T6" s="62" t="str">
        <f t="shared" si="1"/>
        <v>無</v>
      </c>
      <c r="U6" s="63">
        <f t="shared" si="1"/>
        <v>350</v>
      </c>
      <c r="V6" s="63">
        <f t="shared" si="1"/>
        <v>9</v>
      </c>
      <c r="W6" s="63">
        <f t="shared" si="1"/>
        <v>300</v>
      </c>
      <c r="X6" s="62" t="str">
        <f t="shared" si="1"/>
        <v>代行制</v>
      </c>
      <c r="Y6" s="64">
        <f>IF(Y8="-",NA(),Y8)</f>
        <v>556.9</v>
      </c>
      <c r="Z6" s="64">
        <f t="shared" ref="Z6:AH6" si="2">IF(Z8="-",NA(),Z8)</f>
        <v>864.2</v>
      </c>
      <c r="AA6" s="64">
        <f t="shared" si="2"/>
        <v>145.30000000000001</v>
      </c>
      <c r="AB6" s="64">
        <f t="shared" si="2"/>
        <v>510.4</v>
      </c>
      <c r="AC6" s="64">
        <f t="shared" si="2"/>
        <v>227.8</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82</v>
      </c>
      <c r="BG6" s="64">
        <f t="shared" ref="BG6:BO6" si="5">IF(BG8="-",NA(),BG8)</f>
        <v>88.4</v>
      </c>
      <c r="BH6" s="64">
        <f t="shared" si="5"/>
        <v>31.2</v>
      </c>
      <c r="BI6" s="64">
        <f t="shared" si="5"/>
        <v>80.400000000000006</v>
      </c>
      <c r="BJ6" s="64">
        <f t="shared" si="5"/>
        <v>56.1</v>
      </c>
      <c r="BK6" s="64">
        <f t="shared" si="5"/>
        <v>34.700000000000003</v>
      </c>
      <c r="BL6" s="64">
        <f t="shared" si="5"/>
        <v>39.6</v>
      </c>
      <c r="BM6" s="64">
        <f t="shared" si="5"/>
        <v>29</v>
      </c>
      <c r="BN6" s="64">
        <f t="shared" si="5"/>
        <v>32.9</v>
      </c>
      <c r="BO6" s="64">
        <f t="shared" si="5"/>
        <v>-121.8</v>
      </c>
      <c r="BP6" s="61" t="str">
        <f>IF(BP8="-","",IF(BP8="-","【-】","【"&amp;SUBSTITUTE(TEXT(BP8,"#,##0.0"),"-","△")&amp;"】"))</f>
        <v>【△65.9】</v>
      </c>
      <c r="BQ6" s="65">
        <f>IF(BQ8="-",NA(),BQ8)</f>
        <v>2024</v>
      </c>
      <c r="BR6" s="65">
        <f t="shared" ref="BR6:BZ6" si="6">IF(BR8="-",NA(),BR8)</f>
        <v>3391</v>
      </c>
      <c r="BS6" s="65">
        <f t="shared" si="6"/>
        <v>1060</v>
      </c>
      <c r="BT6" s="65">
        <f t="shared" si="6"/>
        <v>2569</v>
      </c>
      <c r="BU6" s="65">
        <f t="shared" si="6"/>
        <v>763</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110</v>
      </c>
      <c r="CM6" s="63">
        <f t="shared" ref="CM6:CN6" si="7">CM8</f>
        <v>47506</v>
      </c>
      <c r="CN6" s="63">
        <f t="shared" si="7"/>
        <v>204</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616.70000000000005</v>
      </c>
      <c r="DL6" s="64">
        <f t="shared" ref="DL6:DT6" si="9">IF(DL8="-",NA(),DL8)</f>
        <v>933.3</v>
      </c>
      <c r="DM6" s="64">
        <f t="shared" si="9"/>
        <v>1200</v>
      </c>
      <c r="DN6" s="64">
        <f t="shared" si="9"/>
        <v>1011.1</v>
      </c>
      <c r="DO6" s="64">
        <f t="shared" si="9"/>
        <v>788.9</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111</v>
      </c>
      <c r="B7" s="60">
        <f t="shared" ref="B7:X7" si="10">B8</f>
        <v>2020</v>
      </c>
      <c r="C7" s="60">
        <f t="shared" si="10"/>
        <v>232122</v>
      </c>
      <c r="D7" s="60">
        <f t="shared" si="10"/>
        <v>47</v>
      </c>
      <c r="E7" s="60">
        <f t="shared" si="10"/>
        <v>14</v>
      </c>
      <c r="F7" s="60">
        <f t="shared" si="10"/>
        <v>0</v>
      </c>
      <c r="G7" s="60">
        <f t="shared" si="10"/>
        <v>5</v>
      </c>
      <c r="H7" s="60" t="str">
        <f t="shared" si="10"/>
        <v>愛知県　安城市</v>
      </c>
      <c r="I7" s="60" t="str">
        <f t="shared" si="10"/>
        <v>安城駅前第１駐車場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34</v>
      </c>
      <c r="S7" s="62" t="str">
        <f t="shared" si="10"/>
        <v>駅</v>
      </c>
      <c r="T7" s="62" t="str">
        <f t="shared" si="10"/>
        <v>無</v>
      </c>
      <c r="U7" s="63">
        <f t="shared" si="10"/>
        <v>350</v>
      </c>
      <c r="V7" s="63">
        <f t="shared" si="10"/>
        <v>9</v>
      </c>
      <c r="W7" s="63">
        <f t="shared" si="10"/>
        <v>300</v>
      </c>
      <c r="X7" s="62" t="str">
        <f t="shared" si="10"/>
        <v>代行制</v>
      </c>
      <c r="Y7" s="64">
        <f>Y8</f>
        <v>556.9</v>
      </c>
      <c r="Z7" s="64">
        <f t="shared" ref="Z7:AH7" si="11">Z8</f>
        <v>864.2</v>
      </c>
      <c r="AA7" s="64">
        <f t="shared" si="11"/>
        <v>145.30000000000001</v>
      </c>
      <c r="AB7" s="64">
        <f t="shared" si="11"/>
        <v>510.4</v>
      </c>
      <c r="AC7" s="64">
        <f t="shared" si="11"/>
        <v>227.8</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82</v>
      </c>
      <c r="BG7" s="64">
        <f t="shared" ref="BG7:BO7" si="14">BG8</f>
        <v>88.4</v>
      </c>
      <c r="BH7" s="64">
        <f t="shared" si="14"/>
        <v>31.2</v>
      </c>
      <c r="BI7" s="64">
        <f t="shared" si="14"/>
        <v>80.400000000000006</v>
      </c>
      <c r="BJ7" s="64">
        <f t="shared" si="14"/>
        <v>56.1</v>
      </c>
      <c r="BK7" s="64">
        <f t="shared" si="14"/>
        <v>34.700000000000003</v>
      </c>
      <c r="BL7" s="64">
        <f t="shared" si="14"/>
        <v>39.6</v>
      </c>
      <c r="BM7" s="64">
        <f t="shared" si="14"/>
        <v>29</v>
      </c>
      <c r="BN7" s="64">
        <f t="shared" si="14"/>
        <v>32.9</v>
      </c>
      <c r="BO7" s="64">
        <f t="shared" si="14"/>
        <v>-121.8</v>
      </c>
      <c r="BP7" s="61"/>
      <c r="BQ7" s="65">
        <f>BQ8</f>
        <v>2024</v>
      </c>
      <c r="BR7" s="65">
        <f t="shared" ref="BR7:BZ7" si="15">BR8</f>
        <v>3391</v>
      </c>
      <c r="BS7" s="65">
        <f t="shared" si="15"/>
        <v>1060</v>
      </c>
      <c r="BT7" s="65">
        <f t="shared" si="15"/>
        <v>2569</v>
      </c>
      <c r="BU7" s="65">
        <f t="shared" si="15"/>
        <v>763</v>
      </c>
      <c r="BV7" s="65">
        <f t="shared" si="15"/>
        <v>7123</v>
      </c>
      <c r="BW7" s="65">
        <f t="shared" si="15"/>
        <v>8017</v>
      </c>
      <c r="BX7" s="65">
        <f t="shared" si="15"/>
        <v>8137</v>
      </c>
      <c r="BY7" s="65">
        <f t="shared" si="15"/>
        <v>8005</v>
      </c>
      <c r="BZ7" s="65">
        <f t="shared" si="15"/>
        <v>2698</v>
      </c>
      <c r="CA7" s="63"/>
      <c r="CB7" s="64" t="s">
        <v>112</v>
      </c>
      <c r="CC7" s="64" t="s">
        <v>112</v>
      </c>
      <c r="CD7" s="64" t="s">
        <v>112</v>
      </c>
      <c r="CE7" s="64" t="s">
        <v>112</v>
      </c>
      <c r="CF7" s="64" t="s">
        <v>112</v>
      </c>
      <c r="CG7" s="64" t="s">
        <v>112</v>
      </c>
      <c r="CH7" s="64" t="s">
        <v>112</v>
      </c>
      <c r="CI7" s="64" t="s">
        <v>112</v>
      </c>
      <c r="CJ7" s="64" t="s">
        <v>112</v>
      </c>
      <c r="CK7" s="64" t="s">
        <v>110</v>
      </c>
      <c r="CL7" s="61"/>
      <c r="CM7" s="63">
        <f>CM8</f>
        <v>47506</v>
      </c>
      <c r="CN7" s="63">
        <f>CN8</f>
        <v>204</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616.70000000000005</v>
      </c>
      <c r="DL7" s="64">
        <f t="shared" ref="DL7:DT7" si="17">DL8</f>
        <v>933.3</v>
      </c>
      <c r="DM7" s="64">
        <f t="shared" si="17"/>
        <v>1200</v>
      </c>
      <c r="DN7" s="64">
        <f t="shared" si="17"/>
        <v>1011.1</v>
      </c>
      <c r="DO7" s="64">
        <f t="shared" si="17"/>
        <v>788.9</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232122</v>
      </c>
      <c r="D8" s="67">
        <v>47</v>
      </c>
      <c r="E8" s="67">
        <v>14</v>
      </c>
      <c r="F8" s="67">
        <v>0</v>
      </c>
      <c r="G8" s="67">
        <v>5</v>
      </c>
      <c r="H8" s="67" t="s">
        <v>113</v>
      </c>
      <c r="I8" s="67" t="s">
        <v>114</v>
      </c>
      <c r="J8" s="67" t="s">
        <v>115</v>
      </c>
      <c r="K8" s="67" t="s">
        <v>116</v>
      </c>
      <c r="L8" s="67" t="s">
        <v>117</v>
      </c>
      <c r="M8" s="67" t="s">
        <v>118</v>
      </c>
      <c r="N8" s="67" t="s">
        <v>119</v>
      </c>
      <c r="O8" s="68" t="s">
        <v>120</v>
      </c>
      <c r="P8" s="69" t="s">
        <v>121</v>
      </c>
      <c r="Q8" s="69" t="s">
        <v>122</v>
      </c>
      <c r="R8" s="70">
        <v>34</v>
      </c>
      <c r="S8" s="69" t="s">
        <v>123</v>
      </c>
      <c r="T8" s="69" t="s">
        <v>124</v>
      </c>
      <c r="U8" s="70">
        <v>350</v>
      </c>
      <c r="V8" s="70">
        <v>9</v>
      </c>
      <c r="W8" s="70">
        <v>300</v>
      </c>
      <c r="X8" s="69" t="s">
        <v>125</v>
      </c>
      <c r="Y8" s="71">
        <v>556.9</v>
      </c>
      <c r="Z8" s="71">
        <v>864.2</v>
      </c>
      <c r="AA8" s="71">
        <v>145.30000000000001</v>
      </c>
      <c r="AB8" s="71">
        <v>510.4</v>
      </c>
      <c r="AC8" s="71">
        <v>227.8</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82</v>
      </c>
      <c r="BG8" s="71">
        <v>88.4</v>
      </c>
      <c r="BH8" s="71">
        <v>31.2</v>
      </c>
      <c r="BI8" s="71">
        <v>80.400000000000006</v>
      </c>
      <c r="BJ8" s="71">
        <v>56.1</v>
      </c>
      <c r="BK8" s="71">
        <v>34.700000000000003</v>
      </c>
      <c r="BL8" s="71">
        <v>39.6</v>
      </c>
      <c r="BM8" s="71">
        <v>29</v>
      </c>
      <c r="BN8" s="71">
        <v>32.9</v>
      </c>
      <c r="BO8" s="71">
        <v>-121.8</v>
      </c>
      <c r="BP8" s="68">
        <v>-65.900000000000006</v>
      </c>
      <c r="BQ8" s="72">
        <v>2024</v>
      </c>
      <c r="BR8" s="72">
        <v>3391</v>
      </c>
      <c r="BS8" s="72">
        <v>1060</v>
      </c>
      <c r="BT8" s="73">
        <v>2569</v>
      </c>
      <c r="BU8" s="73">
        <v>763</v>
      </c>
      <c r="BV8" s="72">
        <v>7123</v>
      </c>
      <c r="BW8" s="72">
        <v>8017</v>
      </c>
      <c r="BX8" s="72">
        <v>8137</v>
      </c>
      <c r="BY8" s="72">
        <v>8005</v>
      </c>
      <c r="BZ8" s="72">
        <v>2698</v>
      </c>
      <c r="CA8" s="70">
        <v>3932</v>
      </c>
      <c r="CB8" s="71" t="s">
        <v>117</v>
      </c>
      <c r="CC8" s="71" t="s">
        <v>117</v>
      </c>
      <c r="CD8" s="71" t="s">
        <v>117</v>
      </c>
      <c r="CE8" s="71" t="s">
        <v>117</v>
      </c>
      <c r="CF8" s="71" t="s">
        <v>117</v>
      </c>
      <c r="CG8" s="71" t="s">
        <v>117</v>
      </c>
      <c r="CH8" s="71" t="s">
        <v>117</v>
      </c>
      <c r="CI8" s="71" t="s">
        <v>117</v>
      </c>
      <c r="CJ8" s="71" t="s">
        <v>117</v>
      </c>
      <c r="CK8" s="71" t="s">
        <v>117</v>
      </c>
      <c r="CL8" s="68" t="s">
        <v>117</v>
      </c>
      <c r="CM8" s="70">
        <v>47506</v>
      </c>
      <c r="CN8" s="70">
        <v>204</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62.8</v>
      </c>
      <c r="DF8" s="71">
        <v>62.3</v>
      </c>
      <c r="DG8" s="71">
        <v>87.9</v>
      </c>
      <c r="DH8" s="71">
        <v>56.3</v>
      </c>
      <c r="DI8" s="71">
        <v>70.3</v>
      </c>
      <c r="DJ8" s="68">
        <v>183.4</v>
      </c>
      <c r="DK8" s="71">
        <v>616.70000000000005</v>
      </c>
      <c r="DL8" s="71">
        <v>933.3</v>
      </c>
      <c r="DM8" s="71">
        <v>1200</v>
      </c>
      <c r="DN8" s="71">
        <v>1011.1</v>
      </c>
      <c r="DO8" s="71">
        <v>788.9</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2022-01-28T08:56:23Z</cp:lastPrinted>
  <dcterms:created xsi:type="dcterms:W3CDTF">2021-12-17T06:03:52Z</dcterms:created>
  <dcterms:modified xsi:type="dcterms:W3CDTF">2022-02-01T03:44:56Z</dcterms:modified>
  <cp:category/>
</cp:coreProperties>
</file>