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bLNQln3gOONFcAIvCx66wYL0ppeuuS7D8t5YZtkN0qLi19MtpIihq1DD/aI9KfZApV4L34jL1JLmIOoTB17igA==" workbookSaltValue="JMATD1V1cIAidonseYs60w=="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T10" i="4"/>
  <c r="AL10" i="4"/>
  <c r="AD10" i="4"/>
  <c r="W10" i="4"/>
  <c r="I10" i="4"/>
  <c r="B10" i="4"/>
  <c r="BB8" i="4"/>
  <c r="AD8" i="4"/>
  <c r="I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<sst xmlns="http://schemas.openxmlformats.org/spreadsheetml/2006/main" count="320" uniqueCount="117">
  <si>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</si>
  <si>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</si>
  <si>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</si>
  <si>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</si>
  <si>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</si>
  <si>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</si>
  <si>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</si>
  <si>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</si>
  <si>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</si>
  <si>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</si>
  <si>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</si>
  <si>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</si>
  <si>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</si>
  <si>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</si>
  <si>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</si>
  <si>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</si>
  <si>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</si>
  <si>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</si>
  <si>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</si>
  <si>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</si>
  <si>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</si>
  <si>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</si>
  <si>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</si>
  <si>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</si>
  <si>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</si>
  <si>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</si>
  <si>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</si>
  <si>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</si>
  <si>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</si>
  <si>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</si>
  <si>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</si>
  <si>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</si>
  <si>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</si>
  <si>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</si>
  <si>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</si>
  <si>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</si>
  <si>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</si>
  <si>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</si>
  <si>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</si>
  <si>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</si>
  <si>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</si>
  <si>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</si>
  <si>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</si>
  <si>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</si>
  <si>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</si>
  <si>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</si>
  <si>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</si>
  <si>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</si>
  <si>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</si>
  <si>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</si>
  <si>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</si>
  <si>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</si>
  <si>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</si>
  <si>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</si>
  <si>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</si>
  <si>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</si>
  <si>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</si>
  <si>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</si>
  <si>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</si>
  <si>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</si>
  <si>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</si>
  <si>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</si>
  <si>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</si>
  <si>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</si>
  <si>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</si>
  <si>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</si>
  <si>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</si>
  <si>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</si>
  <si>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</si>
  <si>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</si>
  <si>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</si>
  <si>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</si>
  <si>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</si>
  <si>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</si>
  <si>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</si>
  <si>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</si>
  <si>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</si>
  <si>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</si>
  <si>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</si>
  <si>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</si>
  <si>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</si>
  <si>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</si>
  <si>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</si>
  <si>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</si>
  <si>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</si>
  <si>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</si>
  <si>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</si>
  <si>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</si>
  <si>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</si>
  <si>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</si>
  <si>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</si>
  <si>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</si>
  <si>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</si>
  <si>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</si>
  <si>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</si>
  <si>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</si>
  <si>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</si>
  <si>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</si>
  <si>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</si>
  <si>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</si>
  <si>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</si>
  <si>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</si>
  <si>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</si>
  <si>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</si>
  <si>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</si>
  <si>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</si>
  <si>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</si>
  <si>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</si>
  <si>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</si>
  <si>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</si>
  <si>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</si>
  <si>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</si>
  <si>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</si>
  <si>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</si>
  <si>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23年度の１市３町合併により、総じて経営状況は悪化したが、平成24年度に高利の企業債を繰上償還し、低利に借換するなど経営改善に努めたことで、近年は改善傾向にある。しかし、依然として平均値を下回る指標もあり、今後訪れる人口減少社会、管渠の大量更新等に対応するには、非常に厳しい経営環境にあることは明らかである。
　こうした中、平成30年度には、市民や学識経験者で構成する西尾市上下水道事業審議会より、下水道事業整備区域の見直しと下水道使用料体系の改定について答申があり、その答申に沿った区域の整備と令和２年１０月に使用料改定を行ったところである。また、使用料については令和４年４月にも改定を行い、さらなる経営の改善に努めていくこととしている。
　さらに、将来にわたって下水道事業を持続的かつ安定的に経営することを目的として、令和２年４月に経営戦略を策定・公表しており、策定５年後の令和７年度を目途に見直しを行う予定である。</t>
    <rPh sb="251" eb="253">
      <t>レイワ</t>
    </rPh>
    <rPh sb="254" eb="255">
      <t>ネン</t>
    </rPh>
    <rPh sb="257" eb="258">
      <t>ガツ</t>
    </rPh>
    <rPh sb="265" eb="266">
      <t>オコナ</t>
    </rPh>
    <rPh sb="278" eb="281">
      <t>シヨウリョウ</t>
    </rPh>
    <rPh sb="304" eb="306">
      <t>ケイエイ</t>
    </rPh>
    <rPh sb="307" eb="309">
      <t>カイゼン</t>
    </rPh>
    <rPh sb="310" eb="311">
      <t>ツト</t>
    </rPh>
    <rPh sb="386" eb="388">
      <t>サクテイ</t>
    </rPh>
    <phoneticPr fontId="4"/>
  </si>
  <si>
    <t>　①有形固定資産減価償却率は、令和２年度から地方公営企業法の規定の全部を適用し、減価償却した累計額が少ないため低い率となっている。
　②管渠老朽化率は、公共下水道事業は平成4年度に供用開始しており、事業開始から５０年が経過していないため計上されていない。
　③管渠改善率は、比較的整備時期が新しく、管渠については、現在も主に新設工事を行っている状況であることから、対象となる数値が含まれないという状況になっているが、今後、ストックマネジメント計画に基づいた管更生や長寿命化対策などを実施していく予定である。</t>
    <rPh sb="132" eb="134">
      <t>カイゼン</t>
    </rPh>
    <phoneticPr fontId="4"/>
  </si>
  <si>
    <t>　当市下水道事業は、令和２年度より地方公営企業法の全部適用をして、今回より新たな基準での経営比較分析表を作成しているため、令和元年度以前の指標については記載していない。
　①経常収支比率は100％を超え、②累積欠損金比率は０％となっているが、これは一般会計からの赤字補てんの補助金が要因であるので、使用料体系の改定などにより、補助金に頼らない経営改善が必要である。
　③流動比率が平均値よりも低いのは、企業債償還のための負債が多く計上されていることが主要因だと考えられるため、企業債発行の抑制が必要である。
　④企業債残高対事業規模比率は平均値より高いが、これは令和７年度までに新規整備を完了することを計画目標としており、しばらくは設備投資のための企業債発行が続くことが要因だが、その後は、償還が進むにつれ比率も減少していくと考えられる。
　⑤経費回収率は平均値より低いが、令和２年10月に使用料の改定を行ったため、今後は当該値の向上が見込まれる。令和４年４月にも使用料の改定を行うが、今後も使用料の適正化が必要である。
　⑥汚水処理原価は、前年度と同様に、汚水処理費（ストックマネジメント管渠点検調査業務）に対し国庫補助金を充当したため、その分、分流式下水道等に要する経費に対する基準内繰入金が減少した。
　⑦施設利用率については、流域下水道に接続しているため、汚水処理場は有していない。
　⑧水洗化率については、新型コロナウイルスの蔓延防止に配慮しつつも、街頭での宣伝活動などの地道な接続促進活動を行ったが平均値を若干下回った。今後も戸別訪問などによる粘り強い活動を通じて、下水道への接続促進を図る必要がある。</t>
    <rPh sb="256" eb="258">
      <t>キギョウ</t>
    </rPh>
    <rPh sb="258" eb="259">
      <t>サイ</t>
    </rPh>
    <rPh sb="259" eb="261">
      <t>ザンダカ</t>
    </rPh>
    <rPh sb="261" eb="262">
      <t>タイ</t>
    </rPh>
    <rPh sb="262" eb="264">
      <t>ジギョウ</t>
    </rPh>
    <rPh sb="264" eb="266">
      <t>キボ</t>
    </rPh>
    <rPh sb="266" eb="268">
      <t>ヒリツ</t>
    </rPh>
    <rPh sb="269" eb="272">
      <t>ヘイキンチ</t>
    </rPh>
    <rPh sb="274" eb="275">
      <t>タカ</t>
    </rPh>
    <rPh sb="335" eb="337">
      <t>ヨウイン</t>
    </rPh>
    <rPh sb="463" eb="465">
      <t>オスイ</t>
    </rPh>
    <rPh sb="465" eb="467">
      <t>ショリ</t>
    </rPh>
    <rPh sb="556" eb="558">
      <t>シセツ</t>
    </rPh>
    <rPh sb="558" eb="561">
      <t>リヨウリツ</t>
    </rPh>
    <rPh sb="651" eb="652">
      <t>オコナ</t>
    </rPh>
    <rPh sb="659" eb="661">
      <t>ジャッカン</t>
    </rPh>
    <rPh sb="661" eb="66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</si>
</sst>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67A-4EF0-9AF4-C1323714D1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0.33</c:v>
                </c:pt>
              </c:numCache>
            </c:numRef>
          </c:val>
          <c:smooth val="0"/>
          <c:extLst>
            <c:ext xmlns:c16="http://schemas.microsoft.com/office/drawing/2014/chart" uri="{C3380CC4-5D6E-409C-BE32-E72D297353CC}">
              <c16:uniqueId val="{00000001-667A-4EF0-9AF4-C1323714D1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F0-46C6-8126-BC1552D952D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c:v>
                </c:pt>
              </c:numCache>
            </c:numRef>
          </c:val>
          <c:smooth val="0"/>
          <c:extLst>
            <c:ext xmlns:c16="http://schemas.microsoft.com/office/drawing/2014/chart" uri="{C3380CC4-5D6E-409C-BE32-E72D297353CC}">
              <c16:uniqueId val="{00000001-95F0-46C6-8126-BC1552D952D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89.21</c:v>
                </c:pt>
              </c:numCache>
            </c:numRef>
          </c:val>
          <c:extLst>
            <c:ext xmlns:c16="http://schemas.microsoft.com/office/drawing/2014/chart" uri="{C3380CC4-5D6E-409C-BE32-E72D297353CC}">
              <c16:uniqueId val="{00000000-D755-4188-8473-068B59F9AA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94.41</c:v>
                </c:pt>
              </c:numCache>
            </c:numRef>
          </c:val>
          <c:smooth val="0"/>
          <c:extLst>
            <c:ext xmlns:c16="http://schemas.microsoft.com/office/drawing/2014/chart" uri="{C3380CC4-5D6E-409C-BE32-E72D297353CC}">
              <c16:uniqueId val="{00000001-D755-4188-8473-068B59F9AA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101.2</c:v>
                </c:pt>
              </c:numCache>
            </c:numRef>
          </c:val>
          <c:extLst>
            <c:ext xmlns:c16="http://schemas.microsoft.com/office/drawing/2014/chart" uri="{C3380CC4-5D6E-409C-BE32-E72D297353CC}">
              <c16:uniqueId val="{00000000-208F-45FB-A53A-3552F5F318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109.58</c:v>
                </c:pt>
              </c:numCache>
            </c:numRef>
          </c:val>
          <c:smooth val="0"/>
          <c:extLst>
            <c:ext xmlns:c16="http://schemas.microsoft.com/office/drawing/2014/chart" uri="{C3380CC4-5D6E-409C-BE32-E72D297353CC}">
              <c16:uniqueId val="{00000001-208F-45FB-A53A-3552F5F318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2.97</c:v>
                </c:pt>
              </c:numCache>
            </c:numRef>
          </c:val>
          <c:extLst>
            <c:ext xmlns:c16="http://schemas.microsoft.com/office/drawing/2014/chart" uri="{C3380CC4-5D6E-409C-BE32-E72D297353CC}">
              <c16:uniqueId val="{00000000-A13E-468E-8E74-95FDBF8C92B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34.15</c:v>
                </c:pt>
              </c:numCache>
            </c:numRef>
          </c:val>
          <c:smooth val="0"/>
          <c:extLst>
            <c:ext xmlns:c16="http://schemas.microsoft.com/office/drawing/2014/chart" uri="{C3380CC4-5D6E-409C-BE32-E72D297353CC}">
              <c16:uniqueId val="{00000001-A13E-468E-8E74-95FDBF8C92B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9F7-47AB-8350-BEFA708211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5.18</c:v>
                </c:pt>
              </c:numCache>
            </c:numRef>
          </c:val>
          <c:smooth val="0"/>
          <c:extLst>
            <c:ext xmlns:c16="http://schemas.microsoft.com/office/drawing/2014/chart" uri="{C3380CC4-5D6E-409C-BE32-E72D297353CC}">
              <c16:uniqueId val="{00000001-D9F7-47AB-8350-BEFA708211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43-4E95-8522-8263AC2B28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5.97</c:v>
                </c:pt>
              </c:numCache>
            </c:numRef>
          </c:val>
          <c:smooth val="0"/>
          <c:extLst>
            <c:ext xmlns:c16="http://schemas.microsoft.com/office/drawing/2014/chart" uri="{C3380CC4-5D6E-409C-BE32-E72D297353CC}">
              <c16:uniqueId val="{00000001-8B43-4E95-8522-8263AC2B28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21.24</c:v>
                </c:pt>
              </c:numCache>
            </c:numRef>
          </c:val>
          <c:extLst>
            <c:ext xmlns:c16="http://schemas.microsoft.com/office/drawing/2014/chart" uri="{C3380CC4-5D6E-409C-BE32-E72D297353CC}">
              <c16:uniqueId val="{00000000-355D-4286-B51C-6EE1570A6E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60.82</c:v>
                </c:pt>
              </c:numCache>
            </c:numRef>
          </c:val>
          <c:smooth val="0"/>
          <c:extLst>
            <c:ext xmlns:c16="http://schemas.microsoft.com/office/drawing/2014/chart" uri="{C3380CC4-5D6E-409C-BE32-E72D297353CC}">
              <c16:uniqueId val="{00000001-355D-4286-B51C-6EE1570A6E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1145.21</c:v>
                </c:pt>
              </c:numCache>
            </c:numRef>
          </c:val>
          <c:extLst>
            <c:ext xmlns:c16="http://schemas.microsoft.com/office/drawing/2014/chart" uri="{C3380CC4-5D6E-409C-BE32-E72D297353CC}">
              <c16:uniqueId val="{00000000-D81B-4D3C-A833-E211D033B8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920.83</c:v>
                </c:pt>
              </c:numCache>
            </c:numRef>
          </c:val>
          <c:smooth val="0"/>
          <c:extLst>
            <c:ext xmlns:c16="http://schemas.microsoft.com/office/drawing/2014/chart" uri="{C3380CC4-5D6E-409C-BE32-E72D297353CC}">
              <c16:uniqueId val="{00000001-D81B-4D3C-A833-E211D033B8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63.2</c:v>
                </c:pt>
              </c:numCache>
            </c:numRef>
          </c:val>
          <c:extLst>
            <c:ext xmlns:c16="http://schemas.microsoft.com/office/drawing/2014/chart" uri="{C3380CC4-5D6E-409C-BE32-E72D297353CC}">
              <c16:uniqueId val="{00000000-ABB1-4F6B-BC53-16848085F7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99.82</c:v>
                </c:pt>
              </c:numCache>
            </c:numRef>
          </c:val>
          <c:smooth val="0"/>
          <c:extLst>
            <c:ext xmlns:c16="http://schemas.microsoft.com/office/drawing/2014/chart" uri="{C3380CC4-5D6E-409C-BE32-E72D297353CC}">
              <c16:uniqueId val="{00000001-ABB1-4F6B-BC53-16848085F7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152.44999999999999</c:v>
                </c:pt>
              </c:numCache>
            </c:numRef>
          </c:val>
          <c:extLst>
            <c:ext xmlns:c16="http://schemas.microsoft.com/office/drawing/2014/chart" uri="{C3380CC4-5D6E-409C-BE32-E72D297353CC}">
              <c16:uniqueId val="{00000000-4BEC-4388-A220-74D48414EA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156.77000000000001</c:v>
                </c:pt>
              </c:numCache>
            </c:numRef>
          </c:val>
          <c:smooth val="0"/>
          <c:extLst>
            <c:ext xmlns:c16="http://schemas.microsoft.com/office/drawing/2014/chart" uri="{C3380CC4-5D6E-409C-BE32-E72D297353CC}">
              <c16:uniqueId val="{00000001-4BEC-4388-A220-74D48414EA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西尾市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非設置</v>
      </c>
      <c r="AE8" s="73"/>
      <c r="AF8" s="73"/>
      <c r="AG8" s="73"/>
      <c r="AH8" s="73"/>
      <c r="AI8" s="73"/>
      <c r="AJ8" s="73"/>
      <c r="AK8" s="3"/>
      <c r="AL8" s="69">
        <f>データ!S6</f>
        <v>171423</v>
      </c>
      <c r="AM8" s="69"/>
      <c r="AN8" s="69"/>
      <c r="AO8" s="69"/>
      <c r="AP8" s="69"/>
      <c r="AQ8" s="69"/>
      <c r="AR8" s="69"/>
      <c r="AS8" s="69"/>
      <c r="AT8" s="68">
        <f>データ!T6</f>
        <v>161.22</v>
      </c>
      <c r="AU8" s="68"/>
      <c r="AV8" s="68"/>
      <c r="AW8" s="68"/>
      <c r="AX8" s="68"/>
      <c r="AY8" s="68"/>
      <c r="AZ8" s="68"/>
      <c r="BA8" s="68"/>
      <c r="BB8" s="68">
        <f>データ!U6</f>
        <v>1063.29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65.75</v>
      </c>
      <c r="J10" s="68"/>
      <c r="K10" s="68"/>
      <c r="L10" s="68"/>
      <c r="M10" s="68"/>
      <c r="N10" s="68"/>
      <c r="O10" s="68"/>
      <c r="P10" s="68">
        <f>データ!P6</f>
        <v>73.61</v>
      </c>
      <c r="Q10" s="68"/>
      <c r="R10" s="68"/>
      <c r="S10" s="68"/>
      <c r="T10" s="68"/>
      <c r="U10" s="68"/>
      <c r="V10" s="68"/>
      <c r="W10" s="68">
        <f>データ!Q6</f>
        <v>89.05</v>
      </c>
      <c r="X10" s="68"/>
      <c r="Y10" s="68"/>
      <c r="Z10" s="68"/>
      <c r="AA10" s="68"/>
      <c r="AB10" s="68"/>
      <c r="AC10" s="68"/>
      <c r="AD10" s="69">
        <f>データ!R6</f>
        <v>1870</v>
      </c>
      <c r="AE10" s="69"/>
      <c r="AF10" s="69"/>
      <c r="AG10" s="69"/>
      <c r="AH10" s="69"/>
      <c r="AI10" s="69"/>
      <c r="AJ10" s="69"/>
      <c r="AK10" s="2"/>
      <c r="AL10" s="69">
        <f>データ!V6</f>
        <v>126001</v>
      </c>
      <c r="AM10" s="69"/>
      <c r="AN10" s="69"/>
      <c r="AO10" s="69"/>
      <c r="AP10" s="69"/>
      <c r="AQ10" s="69"/>
      <c r="AR10" s="69"/>
      <c r="AS10" s="69"/>
      <c r="AT10" s="68">
        <f>データ!W6</f>
        <v>27.84</v>
      </c>
      <c r="AU10" s="68"/>
      <c r="AV10" s="68"/>
      <c r="AW10" s="68"/>
      <c r="AX10" s="68"/>
      <c r="AY10" s="68"/>
      <c r="AZ10" s="68"/>
      <c r="BA10" s="68"/>
      <c r="BB10" s="68">
        <f>データ!X6</f>
        <v>4525.8999999999996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1fPGyxuT5sHDbiRsVP0D6ms9GRLHOT6MP3HxWkyDe74x3FtwQDm97Y2Y7PEWM+5jIcg3XARSGK7XpnrE+v84xA==" saltValue="nYzS/sq+QKX6H7yfcTPm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232131</v>
      </c>
      <c r="D6" s="33">
        <f t="shared" si="3"/>
        <v>46</v>
      </c>
      <c r="E6" s="33">
        <f t="shared" si="3"/>
        <v>17</v>
      </c>
      <c r="F6" s="33">
        <f t="shared" si="3"/>
        <v>1</v>
      </c>
      <c r="G6" s="33">
        <f t="shared" si="3"/>
        <v>0</v>
      </c>
      <c r="H6" s="33" t="str">
        <f t="shared" si="3"/>
        <v>愛知県　西尾市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65.75</v>
      </c>
      <c r="P6" s="34">
        <f t="shared" si="3"/>
        <v>73.61</v>
      </c>
      <c r="Q6" s="34">
        <f t="shared" si="3"/>
        <v>89.05</v>
      </c>
      <c r="R6" s="34">
        <f t="shared" si="3"/>
        <v>1870</v>
      </c>
      <c r="S6" s="34">
        <f t="shared" si="3"/>
        <v>171423</v>
      </c>
      <c r="T6" s="34">
        <f t="shared" si="3"/>
        <v>161.22</v>
      </c>
      <c r="U6" s="34">
        <f t="shared" si="3"/>
        <v>1063.29</v>
      </c>
      <c r="V6" s="34">
        <f t="shared" si="3"/>
        <v>126001</v>
      </c>
      <c r="W6" s="34">
        <f t="shared" si="3"/>
        <v>27.84</v>
      </c>
      <c r="X6" s="34">
        <f t="shared" si="3"/>
        <v>4525.8999999999996</v>
      </c>
      <c r="Y6" s="35" t="str">
        <f>IF(Y7="",NA(),Y7)</f>
        <v>-</v>
      </c>
      <c r="Z6" s="35" t="str">
        <f t="shared" ref="Z6:AH6" si="4">IF(Z7="",NA(),Z7)</f>
        <v>-</v>
      </c>
      <c r="AA6" s="35" t="str">
        <f t="shared" si="4"/>
        <v>-</v>
      </c>
      <c r="AB6" s="35" t="str">
        <f t="shared" si="4"/>
        <v>-</v>
      </c>
      <c r="AC6" s="35">
        <f t="shared" si="4"/>
        <v>101.2</v>
      </c>
      <c r="AD6" s="35" t="str">
        <f t="shared" si="4"/>
        <v>-</v>
      </c>
      <c r="AE6" s="35" t="str">
        <f t="shared" si="4"/>
        <v>-</v>
      </c>
      <c r="AF6" s="35" t="str">
        <f t="shared" si="4"/>
        <v>-</v>
      </c>
      <c r="AG6" s="35" t="str">
        <f t="shared" si="4"/>
        <v>-</v>
      </c>
      <c r="AH6" s="35">
        <f t="shared" si="4"/>
        <v>109.58</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5.97</v>
      </c>
      <c r="AT6" s="34" t="str">
        <f>IF(AT7="","",IF(AT7="-","【-】","【"&amp;SUBSTITUTE(TEXT(AT7,"#,##0.00"),"-","△")&amp;"】"))</f>
        <v>【3.64】</v>
      </c>
      <c r="AU6" s="35" t="str">
        <f>IF(AU7="",NA(),AU7)</f>
        <v>-</v>
      </c>
      <c r="AV6" s="35" t="str">
        <f t="shared" ref="AV6:BD6" si="6">IF(AV7="",NA(),AV7)</f>
        <v>-</v>
      </c>
      <c r="AW6" s="35" t="str">
        <f t="shared" si="6"/>
        <v>-</v>
      </c>
      <c r="AX6" s="35" t="str">
        <f t="shared" si="6"/>
        <v>-</v>
      </c>
      <c r="AY6" s="35">
        <f t="shared" si="6"/>
        <v>21.24</v>
      </c>
      <c r="AZ6" s="35" t="str">
        <f t="shared" si="6"/>
        <v>-</v>
      </c>
      <c r="BA6" s="35" t="str">
        <f t="shared" si="6"/>
        <v>-</v>
      </c>
      <c r="BB6" s="35" t="str">
        <f t="shared" si="6"/>
        <v>-</v>
      </c>
      <c r="BC6" s="35" t="str">
        <f t="shared" si="6"/>
        <v>-</v>
      </c>
      <c r="BD6" s="35">
        <f t="shared" si="6"/>
        <v>60.82</v>
      </c>
      <c r="BE6" s="34" t="str">
        <f>IF(BE7="","",IF(BE7="-","【-】","【"&amp;SUBSTITUTE(TEXT(BE7,"#,##0.00"),"-","△")&amp;"】"))</f>
        <v>【67.52】</v>
      </c>
      <c r="BF6" s="35" t="str">
        <f>IF(BF7="",NA(),BF7)</f>
        <v>-</v>
      </c>
      <c r="BG6" s="35" t="str">
        <f t="shared" ref="BG6:BO6" si="7">IF(BG7="",NA(),BG7)</f>
        <v>-</v>
      </c>
      <c r="BH6" s="35" t="str">
        <f t="shared" si="7"/>
        <v>-</v>
      </c>
      <c r="BI6" s="35" t="str">
        <f t="shared" si="7"/>
        <v>-</v>
      </c>
      <c r="BJ6" s="35">
        <f t="shared" si="7"/>
        <v>1145.21</v>
      </c>
      <c r="BK6" s="35" t="str">
        <f t="shared" si="7"/>
        <v>-</v>
      </c>
      <c r="BL6" s="35" t="str">
        <f t="shared" si="7"/>
        <v>-</v>
      </c>
      <c r="BM6" s="35" t="str">
        <f t="shared" si="7"/>
        <v>-</v>
      </c>
      <c r="BN6" s="35" t="str">
        <f t="shared" si="7"/>
        <v>-</v>
      </c>
      <c r="BO6" s="35">
        <f t="shared" si="7"/>
        <v>920.83</v>
      </c>
      <c r="BP6" s="34" t="str">
        <f>IF(BP7="","",IF(BP7="-","【-】","【"&amp;SUBSTITUTE(TEXT(BP7,"#,##0.00"),"-","△")&amp;"】"))</f>
        <v>【705.21】</v>
      </c>
      <c r="BQ6" s="35" t="str">
        <f>IF(BQ7="",NA(),BQ7)</f>
        <v>-</v>
      </c>
      <c r="BR6" s="35" t="str">
        <f t="shared" ref="BR6:BZ6" si="8">IF(BR7="",NA(),BR7)</f>
        <v>-</v>
      </c>
      <c r="BS6" s="35" t="str">
        <f t="shared" si="8"/>
        <v>-</v>
      </c>
      <c r="BT6" s="35" t="str">
        <f t="shared" si="8"/>
        <v>-</v>
      </c>
      <c r="BU6" s="35">
        <f t="shared" si="8"/>
        <v>63.2</v>
      </c>
      <c r="BV6" s="35" t="str">
        <f t="shared" si="8"/>
        <v>-</v>
      </c>
      <c r="BW6" s="35" t="str">
        <f t="shared" si="8"/>
        <v>-</v>
      </c>
      <c r="BX6" s="35" t="str">
        <f t="shared" si="8"/>
        <v>-</v>
      </c>
      <c r="BY6" s="35" t="str">
        <f t="shared" si="8"/>
        <v>-</v>
      </c>
      <c r="BZ6" s="35">
        <f t="shared" si="8"/>
        <v>99.82</v>
      </c>
      <c r="CA6" s="34" t="str">
        <f>IF(CA7="","",IF(CA7="-","【-】","【"&amp;SUBSTITUTE(TEXT(CA7,"#,##0.00"),"-","△")&amp;"】"))</f>
        <v>【98.96】</v>
      </c>
      <c r="CB6" s="35" t="str">
        <f>IF(CB7="",NA(),CB7)</f>
        <v>-</v>
      </c>
      <c r="CC6" s="35" t="str">
        <f t="shared" ref="CC6:CK6" si="9">IF(CC7="",NA(),CC7)</f>
        <v>-</v>
      </c>
      <c r="CD6" s="35" t="str">
        <f t="shared" si="9"/>
        <v>-</v>
      </c>
      <c r="CE6" s="35" t="str">
        <f t="shared" si="9"/>
        <v>-</v>
      </c>
      <c r="CF6" s="35">
        <f t="shared" si="9"/>
        <v>152.44999999999999</v>
      </c>
      <c r="CG6" s="35" t="str">
        <f t="shared" si="9"/>
        <v>-</v>
      </c>
      <c r="CH6" s="35" t="str">
        <f t="shared" si="9"/>
        <v>-</v>
      </c>
      <c r="CI6" s="35" t="str">
        <f t="shared" si="9"/>
        <v>-</v>
      </c>
      <c r="CJ6" s="35" t="str">
        <f t="shared" si="9"/>
        <v>-</v>
      </c>
      <c r="CK6" s="35">
        <f t="shared" si="9"/>
        <v>156.77000000000001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67</v>
      </c>
      <c r="CW6" s="34" t="str">
        <f>IF(CW7="","",IF(CW7="-","【-】","【"&amp;SUBSTITUTE(TEXT(CW7,"#,##0.00"),"-","△")&amp;"】"))</f>
        <v>【59.57】</v>
      </c>
      <c r="CX6" s="35" t="str">
        <f>IF(CX7="",NA(),CX7)</f>
        <v>-</v>
      </c>
      <c r="CY6" s="35" t="str">
        <f t="shared" ref="CY6:DG6" si="11">IF(CY7="",NA(),CY7)</f>
        <v>-</v>
      </c>
      <c r="CZ6" s="35" t="str">
        <f t="shared" si="11"/>
        <v>-</v>
      </c>
      <c r="DA6" s="35" t="str">
        <f t="shared" si="11"/>
        <v>-</v>
      </c>
      <c r="DB6" s="35">
        <f t="shared" si="11"/>
        <v>89.21</v>
      </c>
      <c r="DC6" s="35" t="str">
        <f t="shared" si="11"/>
        <v>-</v>
      </c>
      <c r="DD6" s="35" t="str">
        <f t="shared" si="11"/>
        <v>-</v>
      </c>
      <c r="DE6" s="35" t="str">
        <f t="shared" si="11"/>
        <v>-</v>
      </c>
      <c r="DF6" s="35" t="str">
        <f t="shared" si="11"/>
        <v>-</v>
      </c>
      <c r="DG6" s="35">
        <f t="shared" si="11"/>
        <v>94.41</v>
      </c>
      <c r="DH6" s="34" t="str">
        <f>IF(DH7="","",IF(DH7="-","【-】","【"&amp;SUBSTITUTE(TEXT(DH7,"#,##0.00"),"-","△")&amp;"】"))</f>
        <v>【95.57】</v>
      </c>
      <c r="DI6" s="35" t="str">
        <f>IF(DI7="",NA(),DI7)</f>
        <v>-</v>
      </c>
      <c r="DJ6" s="35" t="str">
        <f t="shared" ref="DJ6:DR6" si="12">IF(DJ7="",NA(),DJ7)</f>
        <v>-</v>
      </c>
      <c r="DK6" s="35" t="str">
        <f t="shared" si="12"/>
        <v>-</v>
      </c>
      <c r="DL6" s="35" t="str">
        <f t="shared" si="12"/>
        <v>-</v>
      </c>
      <c r="DM6" s="35">
        <f t="shared" si="12"/>
        <v>2.97</v>
      </c>
      <c r="DN6" s="35" t="str">
        <f t="shared" si="12"/>
        <v>-</v>
      </c>
      <c r="DO6" s="35" t="str">
        <f t="shared" si="12"/>
        <v>-</v>
      </c>
      <c r="DP6" s="35" t="str">
        <f t="shared" si="12"/>
        <v>-</v>
      </c>
      <c r="DQ6" s="35" t="str">
        <f t="shared" si="12"/>
        <v>-</v>
      </c>
      <c r="DR6" s="35">
        <f t="shared" si="12"/>
        <v>34.15</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5.18</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0.33</v>
      </c>
      <c r="EO6" s="34" t="str">
        <f>IF(EO7="","",IF(EO7="-","【-】","【"&amp;SUBSTITUTE(TEXT(EO7,"#,##0.00"),"-","△")&amp;"】"))</f>
        <v>【0.30】</v>
      </c>
    </row>
    <row r="7" spans="1:148" s="36" customFormat="1" x14ac:dyDescent="0.15">
      <c r="A7" s="28"/>
      <c r="B7" s="37">
        <v>2020</v>
      </c>
      <c r="C7" s="37">
        <v>232131</v>
      </c>
      <c r="D7" s="37">
        <v>46</v>
      </c>
      <c r="E7" s="37">
        <v>17</v>
      </c>
      <c r="F7" s="37">
        <v>1</v>
      </c>
      <c r="G7" s="37">
        <v>0</v>
      </c>
      <c r="H7" s="37" t="s">
        <v>96</v>
      </c>
      <c r="I7" s="37" t="s">
        <v>97</v>
      </c>
      <c r="J7" s="37" t="s">
        <v>98</v>
      </c>
      <c r="K7" s="37" t="s">
        <v>99</v>
      </c>
      <c r="L7" s="37" t="s">
        <v>100</v>
      </c>
      <c r="M7" s="37" t="s">
        <v>101</v>
      </c>
      <c r="N7" s="38" t="s">
        <v>102</v>
      </c>
      <c r="O7" s="38">
        <v>65.75</v>
      </c>
      <c r="P7" s="38">
        <v>73.61</v>
      </c>
      <c r="Q7" s="38">
        <v>89.05</v>
      </c>
      <c r="R7" s="38">
        <v>1870</v>
      </c>
      <c r="S7" s="38">
        <v>171423</v>
      </c>
      <c r="T7" s="38">
        <v>161.22</v>
      </c>
      <c r="U7" s="38">
        <v>1063.29</v>
      </c>
      <c r="V7" s="38">
        <v>126001</v>
      </c>
      <c r="W7" s="38">
        <v>27.84</v>
      </c>
      <c r="X7" s="38">
        <v>4525.8999999999996</v>
      </c>
      <c r="Y7" s="38" t="s">
        <v>102</v>
      </c>
      <c r="Z7" s="38" t="s">
        <v>102</v>
      </c>
      <c r="AA7" s="38" t="s">
        <v>102</v>
      </c>
      <c r="AB7" s="38" t="s">
        <v>102</v>
      </c>
      <c r="AC7" s="38">
        <v>101.2</v>
      </c>
      <c r="AD7" s="38" t="s">
        <v>102</v>
      </c>
      <c r="AE7" s="38" t="s">
        <v>102</v>
      </c>
      <c r="AF7" s="38" t="s">
        <v>102</v>
      </c>
      <c r="AG7" s="38" t="s">
        <v>102</v>
      </c>
      <c r="AH7" s="38">
        <v>109.58</v>
      </c>
      <c r="AI7" s="38">
        <v>106.67</v>
      </c>
      <c r="AJ7" s="38" t="s">
        <v>102</v>
      </c>
      <c r="AK7" s="38" t="s">
        <v>102</v>
      </c>
      <c r="AL7" s="38" t="s">
        <v>102</v>
      </c>
      <c r="AM7" s="38" t="s">
        <v>102</v>
      </c>
      <c r="AN7" s="38">
        <v>0</v>
      </c>
      <c r="AO7" s="38" t="s">
        <v>102</v>
      </c>
      <c r="AP7" s="38" t="s">
        <v>102</v>
      </c>
      <c r="AQ7" s="38" t="s">
        <v>102</v>
      </c>
      <c r="AR7" s="38" t="s">
        <v>102</v>
      </c>
      <c r="AS7" s="38">
        <v>5.97</v>
      </c>
      <c r="AT7" s="38">
        <v>3.64</v>
      </c>
      <c r="AU7" s="38" t="s">
        <v>102</v>
      </c>
      <c r="AV7" s="38" t="s">
        <v>102</v>
      </c>
      <c r="AW7" s="38" t="s">
        <v>102</v>
      </c>
      <c r="AX7" s="38" t="s">
        <v>102</v>
      </c>
      <c r="AY7" s="38">
        <v>21.24</v>
      </c>
      <c r="AZ7" s="38" t="s">
        <v>102</v>
      </c>
      <c r="BA7" s="38" t="s">
        <v>102</v>
      </c>
      <c r="BB7" s="38" t="s">
        <v>102</v>
      </c>
      <c r="BC7" s="38" t="s">
        <v>102</v>
      </c>
      <c r="BD7" s="38">
        <v>60.82</v>
      </c>
      <c r="BE7" s="38">
        <v>67.52</v>
      </c>
      <c r="BF7" s="38" t="s">
        <v>102</v>
      </c>
      <c r="BG7" s="38" t="s">
        <v>102</v>
      </c>
      <c r="BH7" s="38" t="s">
        <v>102</v>
      </c>
      <c r="BI7" s="38" t="s">
        <v>102</v>
      </c>
      <c r="BJ7" s="38">
        <v>1145.21</v>
      </c>
      <c r="BK7" s="38" t="s">
        <v>102</v>
      </c>
      <c r="BL7" s="38" t="s">
        <v>102</v>
      </c>
      <c r="BM7" s="38" t="s">
        <v>102</v>
      </c>
      <c r="BN7" s="38" t="s">
        <v>102</v>
      </c>
      <c r="BO7" s="38">
        <v>920.83</v>
      </c>
      <c r="BP7" s="38">
        <v>705.21</v>
      </c>
      <c r="BQ7" s="38" t="s">
        <v>102</v>
      </c>
      <c r="BR7" s="38" t="s">
        <v>102</v>
      </c>
      <c r="BS7" s="38" t="s">
        <v>102</v>
      </c>
      <c r="BT7" s="38" t="s">
        <v>102</v>
      </c>
      <c r="BU7" s="38">
        <v>63.2</v>
      </c>
      <c r="BV7" s="38" t="s">
        <v>102</v>
      </c>
      <c r="BW7" s="38" t="s">
        <v>102</v>
      </c>
      <c r="BX7" s="38" t="s">
        <v>102</v>
      </c>
      <c r="BY7" s="38" t="s">
        <v>102</v>
      </c>
      <c r="BZ7" s="38">
        <v>99.82</v>
      </c>
      <c r="CA7" s="38">
        <v>98.96</v>
      </c>
      <c r="CB7" s="38" t="s">
        <v>102</v>
      </c>
      <c r="CC7" s="38" t="s">
        <v>102</v>
      </c>
      <c r="CD7" s="38" t="s">
        <v>102</v>
      </c>
      <c r="CE7" s="38" t="s">
        <v>102</v>
      </c>
      <c r="CF7" s="38">
        <v>152.44999999999999</v>
      </c>
      <c r="CG7" s="38" t="s">
        <v>102</v>
      </c>
      <c r="CH7" s="38" t="s">
        <v>102</v>
      </c>
      <c r="CI7" s="38" t="s">
        <v>102</v>
      </c>
      <c r="CJ7" s="38" t="s">
        <v>102</v>
      </c>
      <c r="CK7" s="38">
        <v>156.77000000000001</v>
      </c>
      <c r="CL7" s="38">
        <v>134.52000000000001</v>
      </c>
      <c r="CM7" s="38" t="s">
        <v>102</v>
      </c>
      <c r="CN7" s="38" t="s">
        <v>102</v>
      </c>
      <c r="CO7" s="38" t="s">
        <v>102</v>
      </c>
      <c r="CP7" s="38" t="s">
        <v>102</v>
      </c>
      <c r="CQ7" s="38" t="s">
        <v>102</v>
      </c>
      <c r="CR7" s="38" t="s">
        <v>102</v>
      </c>
      <c r="CS7" s="38" t="s">
        <v>102</v>
      </c>
      <c r="CT7" s="38" t="s">
        <v>102</v>
      </c>
      <c r="CU7" s="38" t="s">
        <v>102</v>
      </c>
      <c r="CV7" s="38">
        <v>67</v>
      </c>
      <c r="CW7" s="38">
        <v>59.57</v>
      </c>
      <c r="CX7" s="38" t="s">
        <v>102</v>
      </c>
      <c r="CY7" s="38" t="s">
        <v>102</v>
      </c>
      <c r="CZ7" s="38" t="s">
        <v>102</v>
      </c>
      <c r="DA7" s="38" t="s">
        <v>102</v>
      </c>
      <c r="DB7" s="38">
        <v>89.21</v>
      </c>
      <c r="DC7" s="38" t="s">
        <v>102</v>
      </c>
      <c r="DD7" s="38" t="s">
        <v>102</v>
      </c>
      <c r="DE7" s="38" t="s">
        <v>102</v>
      </c>
      <c r="DF7" s="38" t="s">
        <v>102</v>
      </c>
      <c r="DG7" s="38">
        <v>94.41</v>
      </c>
      <c r="DH7" s="38">
        <v>95.57</v>
      </c>
      <c r="DI7" s="38" t="s">
        <v>102</v>
      </c>
      <c r="DJ7" s="38" t="s">
        <v>102</v>
      </c>
      <c r="DK7" s="38" t="s">
        <v>102</v>
      </c>
      <c r="DL7" s="38" t="s">
        <v>102</v>
      </c>
      <c r="DM7" s="38">
        <v>2.97</v>
      </c>
      <c r="DN7" s="38" t="s">
        <v>102</v>
      </c>
      <c r="DO7" s="38" t="s">
        <v>102</v>
      </c>
      <c r="DP7" s="38" t="s">
        <v>102</v>
      </c>
      <c r="DQ7" s="38" t="s">
        <v>102</v>
      </c>
      <c r="DR7" s="38">
        <v>34.15</v>
      </c>
      <c r="DS7" s="38">
        <v>36.520000000000003</v>
      </c>
      <c r="DT7" s="38" t="s">
        <v>102</v>
      </c>
      <c r="DU7" s="38" t="s">
        <v>102</v>
      </c>
      <c r="DV7" s="38" t="s">
        <v>102</v>
      </c>
      <c r="DW7" s="38" t="s">
        <v>102</v>
      </c>
      <c r="DX7" s="38">
        <v>0</v>
      </c>
      <c r="DY7" s="38" t="s">
        <v>102</v>
      </c>
      <c r="DZ7" s="38" t="s">
        <v>102</v>
      </c>
      <c r="EA7" s="38" t="s">
        <v>102</v>
      </c>
      <c r="EB7" s="38" t="s">
        <v>102</v>
      </c>
      <c r="EC7" s="38">
        <v>5.18</v>
      </c>
      <c r="ED7" s="38">
        <v>5.72</v>
      </c>
      <c r="EE7" s="38" t="s">
        <v>102</v>
      </c>
      <c r="EF7" s="38" t="s">
        <v>102</v>
      </c>
      <c r="EG7" s="38" t="s">
        <v>102</v>
      </c>
      <c r="EH7" s="38" t="s">
        <v>102</v>
      </c>
      <c r="EI7" s="38">
        <v>0</v>
      </c>
      <c r="EJ7" s="38" t="s">
        <v>102</v>
      </c>
      <c r="EK7" s="38" t="s">
        <v>102</v>
      </c>
      <c r="EL7" s="38" t="s">
        <v>102</v>
      </c>
      <c r="EM7" s="38" t="s">
        <v>102</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2022-01-20T08:39:17Z</cp:lastPrinted>
  <dcterms:created xsi:type="dcterms:W3CDTF">2021-12-03T07:13:55Z</dcterms:created>
  <dcterms:modified xsi:type="dcterms:W3CDTF">2022-01-27T07:40:19Z</dcterms:modified>
  <cp:category/>
</cp:coreProperties>
</file>