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hP0doJ9KCUptYDRyVEfWDyTRnxMRZKkGbOLZZyD85S6JkQQR4uCvv/bMM4dcqvTUnpilDRc9Tb68xvFh4nEtnA==" workbookSaltValue="PycNDAj3y0fJ+C9xQuVa4Q=="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AT54" i="4" s="1"/>
  <c r="EX7" i="5"/>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KV78"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HV54"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HV32" i="4"/>
  <c r="JW12" i="4"/>
  <c r="ID12" i="4"/>
  <c r="FZ12" i="4"/>
  <c r="EG12" i="4"/>
  <c r="CN12" i="4"/>
  <c r="B12" i="4"/>
  <c r="LP10" i="4"/>
  <c r="ID10" i="4"/>
  <c r="FZ10" i="4"/>
  <c r="AU10" i="4"/>
  <c r="B10" i="4"/>
  <c r="LP8" i="4"/>
  <c r="JW8" i="4"/>
  <c r="FZ8" i="4"/>
  <c r="CN8" i="4"/>
  <c r="AU8" i="4"/>
  <c r="B8" i="4"/>
  <c r="IZ54" i="4" l="1"/>
  <c r="BX32" i="4"/>
  <c r="HM78" i="4"/>
  <c r="FL54" i="4"/>
  <c r="BX54" i="4"/>
  <c r="MN54" i="4"/>
  <c r="MN32" i="4"/>
  <c r="MH78" i="4"/>
  <c r="IZ32" i="4"/>
  <c r="FL32" i="4"/>
  <c r="CS78" i="4"/>
  <c r="LJ32" i="4"/>
  <c r="LJ54" i="4"/>
  <c r="AT32" i="4"/>
  <c r="BG78" i="4"/>
  <c r="EH32" i="4"/>
  <c r="EH54" i="4"/>
  <c r="GA78" i="4"/>
  <c r="C11" i="5"/>
  <c r="E11" i="5"/>
  <c r="B11" i="5"/>
  <c r="DS54" i="4" l="1"/>
  <c r="DS32" i="4"/>
  <c r="KU32" i="4"/>
  <c r="AE54" i="4"/>
  <c r="KU54" i="4"/>
  <c r="KC78" i="4"/>
  <c r="HG54" i="4"/>
  <c r="HG32" i="4"/>
  <c r="FH78" i="4"/>
  <c r="AN78" i="4"/>
  <c r="AE32" i="4"/>
  <c r="IK54" i="4"/>
  <c r="GT78" i="4"/>
  <c r="EW54" i="4"/>
  <c r="IK32" i="4"/>
  <c r="BZ78" i="4"/>
  <c r="BI54" i="4"/>
  <c r="BI32" i="4"/>
  <c r="LY54" i="4"/>
  <c r="LY32" i="4"/>
  <c r="LO78" i="4"/>
  <c r="EW32" i="4"/>
  <c r="JJ78" i="4"/>
  <c r="DD32" i="4"/>
  <c r="U78" i="4"/>
  <c r="P54" i="4"/>
  <c r="DD54" i="4"/>
  <c r="KF54" i="4"/>
  <c r="KF32" i="4"/>
  <c r="GR54" i="4"/>
  <c r="GR32" i="4"/>
  <c r="EO78" i="4"/>
  <c r="P32" i="4"/>
</calcChain>
</file>

<file path=xl/sharedStrings.xml><?xml version="1.0" encoding="utf-8"?>
<sst xmlns="http://schemas.openxmlformats.org/spreadsheetml/2006/main" count="327" uniqueCount="182">
  <si>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</si>
  <si>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</si>
  <si>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</si>
  <si>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</si>
  <si>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</si>
  <si>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</si>
  <si>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</si>
  <si>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</si>
  <si>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</si>
  <si>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</si>
  <si>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</si>
  <si>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</si>
  <si>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</si>
  <si>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</si>
  <si>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</si>
  <si>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</si>
  <si>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</si>
  <si>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</si>
  <si>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</si>
  <si>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</si>
  <si>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</si>
  <si>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</si>
  <si>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</si>
  <si>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</si>
  <si>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</si>
  <si>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</si>
  <si>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</si>
  <si>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</si>
  <si>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</si>
  <si>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</si>
  <si>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</si>
  <si>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</si>
  <si>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</si>
  <si>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</si>
  <si>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</si>
  <si>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</si>
  <si>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</si>
  <si>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</si>
  <si>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</si>
  <si>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</si>
  <si>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</si>
  <si>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</si>
  <si>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</si>
  <si>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</si>
  <si>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</si>
  <si>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</si>
  <si>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</si>
  <si>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</si>
  <si>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</si>
  <si>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</si>
  <si>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</si>
  <si>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</si>
  <si>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</si>
  <si>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</si>
  <si>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</si>
  <si>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</si>
  <si>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</si>
  <si>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</si>
  <si>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</si>
  <si>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</si>
  <si>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</si>
  <si>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</si>
  <si>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</si>
  <si>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</si>
  <si>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</si>
  <si>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</si>
  <si>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</si>
  <si>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</si>
  <si>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</si>
  <si>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</si>
  <si>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</si>
  <si>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</si>
  <si>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</si>
  <si>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</si>
  <si>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</si>
  <si>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</si>
  <si>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</si>
  <si>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</si>
  <si>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</si>
  <si>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</si>
  <si>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</si>
  <si>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</si>
  <si>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</si>
  <si>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</si>
  <si>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</si>
  <si>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</si>
  <si>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</si>
  <si>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</si>
  <si>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</si>
  <si>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</si>
  <si>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</si>
  <si>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</si>
  <si>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</si>
  <si>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</si>
  <si>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</si>
  <si>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</si>
  <si>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</si>
  <si>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</si>
  <si>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</si>
  <si>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</si>
  <si>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</si>
  <si>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</si>
  <si>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</si>
  <si>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</si>
  <si>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</si>
  <si>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</si>
  <si>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</si>
  <si>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</si>
  <si>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</si>
  <si>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</si>
  <si>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</si>
  <si>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</si>
  <si>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</si>
  <si>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</si>
  <si>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</si>
  <si>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</si>
  <si>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</si>
  <si>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</si>
  <si>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</si>
  <si>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</si>
  <si>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</si>
  <si>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</si>
  <si>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</si>
  <si>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</si>
  <si>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</si>
  <si>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</si>
  <si>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</si>
  <si>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</si>
  <si>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</si>
  <si>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</si>
  <si>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</si>
  <si>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</si>
  <si>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</si>
  <si>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</si>
  <si>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</si>
  <si>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</si>
  <si>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</si>
  <si>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</si>
  <si>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</si>
  <si>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</si>
  <si>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</si>
  <si>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</si>
  <si>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</si>
  <si>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</si>
  <si>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</si>
  <si>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</si>
  <si>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</si>
  <si>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</si>
  <si>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</si>
  <si>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</si>
  <si>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</si>
  <si>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</si>
  <si>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</si>
  <si>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</si>
  <si>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</si>
  <si>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</si>
  <si>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</si>
  <si>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</si>
  <si>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</si>
  <si>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</si>
  <si>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西知多医療厚生組合（事業会計分）</t>
  </si>
  <si>
    <t>西知多総合病院</t>
  </si>
  <si>
    <t>当然財務</t>
  </si>
  <si>
    <t>病院事業</t>
  </si>
  <si>
    <t>一般病院</t>
  </si>
  <si>
    <t>400床以上～500床未満</t>
  </si>
  <si>
    <t>非設置</t>
  </si>
  <si>
    <t>直営</t>
  </si>
  <si>
    <t>対象</t>
  </si>
  <si>
    <t>ド 透 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</si>
  <si>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</si>
  <si>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</si>
  <si>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</si>
  <si>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</si>
  <si>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</si>
  <si>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</si>
  <si>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</si>
  <si>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</si>
  <si>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知多半島構想区域内において、医療従事者・医療設備ともに最も充実した病院の１つとなっており、これらの医療資源を最大限に有効活用し、へき地医療を除く５疾病（がん、脳卒中、急性心筋梗塞、糖尿病、精神疾患）５事業（救急医療、災害時における医療、周産期医療、小児救急医療を含む小児医療）を担っています。
　また、知多半島医療圏北西部地域における地域完結型医療を推進する中核病院として、救急医療の充実と地域連携の強化を大きな使命とし、５疾病５事業の充実・発展を図っていくことが、当院の役割であり、がんの集学的治療が行えるよう放射線線治療の体制も整い、平成３１年４月から実施しています。</t>
    <rPh sb="6" eb="8">
      <t>ハントウ</t>
    </rPh>
    <rPh sb="267" eb="269">
      <t>タイセイ</t>
    </rPh>
    <rPh sb="270" eb="271">
      <t>トトノ</t>
    </rPh>
    <rPh sb="282" eb="284">
      <t>ジッシ</t>
    </rPh>
    <phoneticPr fontId="5"/>
  </si>
  <si>
    <t xml:space="preserve">　当院は、平成２７年５月に新病院として開院しているため、「①有形固定資産減価償却率」は、類似病院を下回っていますが、「②器械備品減価償却率」については、開院時に整備した電子カルテ及び医療機器等が法定耐用年数を経過するなど、年々値が上昇傾向にあり、類似病院を上回っています。
　令和３年度においては、電子カルテの更新を予定しており、今後は、開院時に整備した医療機器等の更新に係る財源確保と、建物や高額な備品等の中長期的な更新計画の検討や作成を行ってまいります。
</t>
    <rPh sb="138" eb="140">
      <t>レイワ</t>
    </rPh>
    <rPh sb="141" eb="143">
      <t>ネンド</t>
    </rPh>
    <rPh sb="149" eb="151">
      <t>デンシ</t>
    </rPh>
    <rPh sb="155" eb="157">
      <t>コウシン</t>
    </rPh>
    <rPh sb="158" eb="160">
      <t>ヨテイ</t>
    </rPh>
    <rPh sb="194" eb="196">
      <t>タテモノ</t>
    </rPh>
    <rPh sb="197" eb="199">
      <t>コウガク</t>
    </rPh>
    <rPh sb="200" eb="202">
      <t>ビヒン</t>
    </rPh>
    <rPh sb="202" eb="203">
      <t>トウ</t>
    </rPh>
    <rPh sb="204" eb="208">
      <t>チュウチョウキテキ</t>
    </rPh>
    <rPh sb="214" eb="216">
      <t>ケントウ</t>
    </rPh>
    <rPh sb="220" eb="221">
      <t>オコナ</t>
    </rPh>
    <phoneticPr fontId="5"/>
  </si>
  <si>
    <t>　令和２年度は、常勤医師が不在であった脳神経内科において、8月から新たに常勤医師が１名赴任し、消化器内科においては、今年度から1人常勤医師が増加したことに伴い入院患者数が増加したことや、地域医療体制加算や総合入院体制加算3、25対1急性期看護補助体制加算など新規及び上位施設基準の取得等に伴い、診療単価が増加したため、「②医業収支比率」、「③累積欠損金比率」、｢⑤入院患者１人１日当たり収益｣、｢⑥外来患者１人１日当たり収益｣、「⑦職員給与費対医業収益比率」の数値はそれぞれ大きく改善し、「①経常収支比率」についても、大きく改善していますが、新型コロナウイルス感染症に関連する補助金によるところが大きいものであります。
　また、今まで類似病院と比較して大きく下回っていた「④病床利用率」については、新型コロナ感染症の影響により類似病院が大きく落ち込んでいる中、入院患者数の増加に伴い微増となり、類似病院を上回りました。
　なお、「⑧材料費対医業収益比率」については、高額薬品の使用量が増加し、前年度とほぼ同程度の数値にとどまっています。
　今後も、今年度取得した施設基準を維持しつつ、更なる新規及び上位施設基準を取得することにより、診療単価の向上に努め、紹介患者等の獲得に向けた取り組みが必要と考えます。</t>
    <rPh sb="77" eb="78">
      <t>トモナ</t>
    </rPh>
    <rPh sb="79" eb="81">
      <t>ニュウイン</t>
    </rPh>
    <rPh sb="81" eb="84">
      <t>カンジャスウ</t>
    </rPh>
    <rPh sb="85" eb="87">
      <t>ゾウカ</t>
    </rPh>
    <rPh sb="216" eb="221">
      <t>ショクインキュウヨヒ</t>
    </rPh>
    <rPh sb="221" eb="222">
      <t>タイ</t>
    </rPh>
    <rPh sb="222" eb="228">
      <t>イギョウシュウエキヒリツ</t>
    </rPh>
    <rPh sb="230" eb="232">
      <t>スウチ</t>
    </rPh>
    <rPh sb="237" eb="238">
      <t>オオ</t>
    </rPh>
    <rPh sb="240" eb="242">
      <t>カイゼン</t>
    </rPh>
    <rPh sb="246" eb="252">
      <t>ケイジョウシュウシヒリツ</t>
    </rPh>
    <rPh sb="259" eb="260">
      <t>オオ</t>
    </rPh>
    <rPh sb="262" eb="264">
      <t>カイゼン</t>
    </rPh>
    <rPh sb="298" eb="299">
      <t>オオ</t>
    </rPh>
    <rPh sb="314" eb="315">
      <t>イマ</t>
    </rPh>
    <rPh sb="317" eb="321">
      <t>ルイジビョウイン</t>
    </rPh>
    <rPh sb="322" eb="324">
      <t>ヒカク</t>
    </rPh>
    <rPh sb="326" eb="327">
      <t>オオ</t>
    </rPh>
    <rPh sb="329" eb="331">
      <t>シタマワ</t>
    </rPh>
    <rPh sb="337" eb="342">
      <t>ビョウショウリヨウリツ</t>
    </rPh>
    <rPh sb="349" eb="351">
      <t>シンガタ</t>
    </rPh>
    <rPh sb="354" eb="357">
      <t>カンセンショウ</t>
    </rPh>
    <rPh sb="358" eb="360">
      <t>エイキョウ</t>
    </rPh>
    <rPh sb="363" eb="367">
      <t>ルイジビョウイン</t>
    </rPh>
    <rPh sb="368" eb="369">
      <t>オオ</t>
    </rPh>
    <rPh sb="371" eb="372">
      <t>オ</t>
    </rPh>
    <rPh sb="373" eb="374">
      <t>コ</t>
    </rPh>
    <rPh sb="378" eb="379">
      <t>ナカ</t>
    </rPh>
    <rPh sb="380" eb="385">
      <t>ニュウインカンジャスウ</t>
    </rPh>
    <rPh sb="386" eb="388">
      <t>ゾウカ</t>
    </rPh>
    <rPh sb="389" eb="390">
      <t>トモナ</t>
    </rPh>
    <rPh sb="391" eb="393">
      <t>ビゾウ</t>
    </rPh>
    <rPh sb="397" eb="401">
      <t>ルイジビョウイン</t>
    </rPh>
    <rPh sb="402" eb="404">
      <t>ウワマワ</t>
    </rPh>
    <rPh sb="416" eb="419">
      <t>ザイリョウヒ</t>
    </rPh>
    <rPh sb="419" eb="420">
      <t>タイ</t>
    </rPh>
    <rPh sb="420" eb="426">
      <t>イギョウシュウエキヒリツ</t>
    </rPh>
    <rPh sb="433" eb="437">
      <t>コウガクヤクヒン</t>
    </rPh>
    <rPh sb="438" eb="441">
      <t>シヨウリョウ</t>
    </rPh>
    <rPh sb="442" eb="444">
      <t>ゾウカ</t>
    </rPh>
    <rPh sb="446" eb="449">
      <t>ゼンネンド</t>
    </rPh>
    <rPh sb="452" eb="455">
      <t>ドウテイド</t>
    </rPh>
    <rPh sb="456" eb="458">
      <t>スウチ</t>
    </rPh>
    <rPh sb="470" eb="472">
      <t>コンゴ</t>
    </rPh>
    <rPh sb="524" eb="525">
      <t>ツト</t>
    </rPh>
    <rPh sb="533" eb="535">
      <t>カクトク</t>
    </rPh>
    <rPh sb="536" eb="537">
      <t>ム</t>
    </rPh>
    <rPh sb="539" eb="540">
      <t>ト</t>
    </rPh>
    <rPh sb="541" eb="542">
      <t>ク</t>
    </rPh>
    <rPh sb="544" eb="546">
      <t>ヒツヨウ</t>
    </rPh>
    <rPh sb="547" eb="548">
      <t>カンガ</t>
    </rPh>
    <phoneticPr fontId="5"/>
  </si>
  <si>
    <t>　開院６年目となり、初めて決算を黒字で計上することができましたが、新型コロナウイルス感染症に関連する補助金によるところが大きく、依然として厳しい経営状況となっています。
　新型コロナウイルス感染症の状況が不透明である中、各種補助金等を活用し、施設整備などによる感染防止対策を講じつつ、更なる経営改善に努めます。
　収益面では、新規施設基準の取得等による更なる診療単価の増及び地域連携の強化による患者確保等により収益を向上させ、また、費用面においては、医薬品費及び診療材料の価格交渉をはじめとする経費削減に向けた取り組みを継続実施し、委託業務については、業務内容や業務量の見直しを行うとともに、更なる業務の効率化・生産性の向上等を図り、給与費の削減にも努めていき、早期の経営の健全化を目指します。
　なお、現在の改革プランは、令和２年度が最終年度となるが、今後、更なる経営改善に向けた具体的な取組を含めた第２次改革プランを策定し、今後も引き続き地域完結型医療の中心的役割を担い、安心安全な医療を提供できる病院、地域住民に信頼される病院を目指して、最大限努力していきます。</t>
    <rPh sb="10" eb="11">
      <t>ハジ</t>
    </rPh>
    <rPh sb="13" eb="15">
      <t>ケッサン</t>
    </rPh>
    <rPh sb="16" eb="18">
      <t>クロジ</t>
    </rPh>
    <rPh sb="19" eb="21">
      <t>ケイジョウ</t>
    </rPh>
    <rPh sb="72" eb="74">
      <t>ケイエイ</t>
    </rPh>
    <rPh sb="176" eb="177">
      <t>サラ</t>
    </rPh>
    <rPh sb="266" eb="270">
      <t>イタクギョウム</t>
    </rPh>
    <rPh sb="276" eb="280">
      <t>ギョウムナイヨウ</t>
    </rPh>
    <rPh sb="281" eb="284">
      <t>ギョウムリョウ</t>
    </rPh>
    <rPh sb="285" eb="287">
      <t>ミナオ</t>
    </rPh>
    <rPh sb="289" eb="290">
      <t>オコナ</t>
    </rPh>
    <rPh sb="352" eb="354">
      <t>ゲンザイ</t>
    </rPh>
    <rPh sb="355" eb="357">
      <t>カイカク</t>
    </rPh>
    <rPh sb="362" eb="364">
      <t>レイワ</t>
    </rPh>
    <rPh sb="365" eb="367">
      <t>ネンド</t>
    </rPh>
    <rPh sb="368" eb="372">
      <t>サイシュウネンド</t>
    </rPh>
    <rPh sb="398" eb="399">
      <t>フク</t>
    </rPh>
    <rPh sb="410" eb="412">
      <t>サクテイ</t>
    </rPh>
    <rPh sb="472" eb="477">
      <t>サイダイゲンドリョク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</si>
</sst>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77.099999999999994</c:v>
                </c:pt>
                <c:pt idx="1">
                  <c:v>69.8</c:v>
                </c:pt>
                <c:pt idx="2">
                  <c:v>68.3</c:v>
                </c:pt>
                <c:pt idx="3">
                  <c:v>69.7</c:v>
                </c:pt>
                <c:pt idx="4">
                  <c:v>70.8</c:v>
                </c:pt>
              </c:numCache>
            </c:numRef>
          </c:val>
          <c:extLst>
            <c:ext xmlns:c16="http://schemas.microsoft.com/office/drawing/2014/chart" uri="{C3380CC4-5D6E-409C-BE32-E72D297353CC}">
              <c16:uniqueId val="{00000000-2031-4023-BAF3-8B0F2962A40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2031-4023-BAF3-8B0F2962A40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12237</c:v>
                </c:pt>
                <c:pt idx="1">
                  <c:v>12898</c:v>
                </c:pt>
                <c:pt idx="2">
                  <c:v>13726</c:v>
                </c:pt>
                <c:pt idx="3">
                  <c:v>15064</c:v>
                </c:pt>
                <c:pt idx="4">
                  <c:v>16340</c:v>
                </c:pt>
              </c:numCache>
            </c:numRef>
          </c:val>
          <c:extLst>
            <c:ext xmlns:c16="http://schemas.microsoft.com/office/drawing/2014/chart" uri="{C3380CC4-5D6E-409C-BE32-E72D297353CC}">
              <c16:uniqueId val="{00000000-4890-4E25-B572-A544E95D9F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4890-4E25-B572-A544E95D9F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51300</c:v>
                </c:pt>
                <c:pt idx="1">
                  <c:v>52554</c:v>
                </c:pt>
                <c:pt idx="2">
                  <c:v>54165</c:v>
                </c:pt>
                <c:pt idx="3">
                  <c:v>55298</c:v>
                </c:pt>
                <c:pt idx="4">
                  <c:v>58582</c:v>
                </c:pt>
              </c:numCache>
            </c:numRef>
          </c:val>
          <c:extLst>
            <c:ext xmlns:c16="http://schemas.microsoft.com/office/drawing/2014/chart" uri="{C3380CC4-5D6E-409C-BE32-E72D297353CC}">
              <c16:uniqueId val="{00000000-6AFC-4555-A08E-2B83FAAEB97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6AFC-4555-A08E-2B83FAAEB97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31.7</c:v>
                </c:pt>
                <c:pt idx="1">
                  <c:v>43.1</c:v>
                </c:pt>
                <c:pt idx="2">
                  <c:v>47.9</c:v>
                </c:pt>
                <c:pt idx="3">
                  <c:v>52.6</c:v>
                </c:pt>
                <c:pt idx="4">
                  <c:v>37.4</c:v>
                </c:pt>
              </c:numCache>
            </c:numRef>
          </c:val>
          <c:extLst>
            <c:ext xmlns:c16="http://schemas.microsoft.com/office/drawing/2014/chart" uri="{C3380CC4-5D6E-409C-BE32-E72D297353CC}">
              <c16:uniqueId val="{00000000-0B05-4F39-ABD3-CDF3F0D01D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0B05-4F39-ABD3-CDF3F0D01D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78.5</c:v>
                </c:pt>
                <c:pt idx="1">
                  <c:v>78.8</c:v>
                </c:pt>
                <c:pt idx="2">
                  <c:v>78.400000000000006</c:v>
                </c:pt>
                <c:pt idx="3">
                  <c:v>81.599999999999994</c:v>
                </c:pt>
                <c:pt idx="4">
                  <c:v>84.8</c:v>
                </c:pt>
              </c:numCache>
            </c:numRef>
          </c:val>
          <c:extLst>
            <c:ext xmlns:c16="http://schemas.microsoft.com/office/drawing/2014/chart" uri="{C3380CC4-5D6E-409C-BE32-E72D297353CC}">
              <c16:uniqueId val="{00000000-4316-4C94-AE83-17EC5B1223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4316-4C94-AE83-17EC5B1223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90.5</c:v>
                </c:pt>
                <c:pt idx="1">
                  <c:v>89.9</c:v>
                </c:pt>
                <c:pt idx="2">
                  <c:v>96.7</c:v>
                </c:pt>
                <c:pt idx="3">
                  <c:v>94.2</c:v>
                </c:pt>
                <c:pt idx="4">
                  <c:v>108.8</c:v>
                </c:pt>
              </c:numCache>
            </c:numRef>
          </c:val>
          <c:extLst>
            <c:ext xmlns:c16="http://schemas.microsoft.com/office/drawing/2014/chart" uri="{C3380CC4-5D6E-409C-BE32-E72D297353CC}">
              <c16:uniqueId val="{00000000-FA61-44E8-8509-2BF8BCC483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FA61-44E8-8509-2BF8BCC483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18.5</c:v>
                </c:pt>
                <c:pt idx="1">
                  <c:v>26.1</c:v>
                </c:pt>
                <c:pt idx="2">
                  <c:v>30.5</c:v>
                </c:pt>
                <c:pt idx="3">
                  <c:v>36.700000000000003</c:v>
                </c:pt>
                <c:pt idx="4">
                  <c:v>42.3</c:v>
                </c:pt>
              </c:numCache>
            </c:numRef>
          </c:val>
          <c:extLst>
            <c:ext xmlns:c16="http://schemas.microsoft.com/office/drawing/2014/chart" uri="{C3380CC4-5D6E-409C-BE32-E72D297353CC}">
              <c16:uniqueId val="{00000000-4CE4-4F79-98E1-7437202D142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4CE4-4F79-98E1-7437202D142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40.1</c:v>
                </c:pt>
                <c:pt idx="1">
                  <c:v>54.6</c:v>
                </c:pt>
                <c:pt idx="2">
                  <c:v>61.4</c:v>
                </c:pt>
                <c:pt idx="3">
                  <c:v>71.400000000000006</c:v>
                </c:pt>
                <c:pt idx="4">
                  <c:v>78.5</c:v>
                </c:pt>
              </c:numCache>
            </c:numRef>
          </c:val>
          <c:extLst>
            <c:ext xmlns:c16="http://schemas.microsoft.com/office/drawing/2014/chart" uri="{C3380CC4-5D6E-409C-BE32-E72D297353CC}">
              <c16:uniqueId val="{00000000-BE87-4B53-BE8C-08798A9EE3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BE87-4B53-BE8C-08798A9EE3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42294156</c:v>
                </c:pt>
                <c:pt idx="1">
                  <c:v>42597545</c:v>
                </c:pt>
                <c:pt idx="2">
                  <c:v>47019177</c:v>
                </c:pt>
                <c:pt idx="3">
                  <c:v>47442222</c:v>
                </c:pt>
                <c:pt idx="4">
                  <c:v>47959538</c:v>
                </c:pt>
              </c:numCache>
            </c:numRef>
          </c:val>
          <c:extLst>
            <c:ext xmlns:c16="http://schemas.microsoft.com/office/drawing/2014/chart" uri="{C3380CC4-5D6E-409C-BE32-E72D297353CC}">
              <c16:uniqueId val="{00000000-55E5-420E-AC9B-DDE18D5A22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55E5-420E-AC9B-DDE18D5A22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22.8</c:v>
                </c:pt>
                <c:pt idx="1">
                  <c:v>22</c:v>
                </c:pt>
                <c:pt idx="2">
                  <c:v>22</c:v>
                </c:pt>
                <c:pt idx="3">
                  <c:v>22</c:v>
                </c:pt>
                <c:pt idx="4">
                  <c:v>22.2</c:v>
                </c:pt>
              </c:numCache>
            </c:numRef>
          </c:val>
          <c:extLst>
            <c:ext xmlns:c16="http://schemas.microsoft.com/office/drawing/2014/chart" uri="{C3380CC4-5D6E-409C-BE32-E72D297353CC}">
              <c16:uniqueId val="{00000000-61F8-4F4C-88CA-B7BB7E575C1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61F8-4F4C-88CA-B7BB7E575C1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67.3</c:v>
                </c:pt>
                <c:pt idx="1">
                  <c:v>68.8</c:v>
                </c:pt>
                <c:pt idx="2">
                  <c:v>69.599999999999994</c:v>
                </c:pt>
                <c:pt idx="3">
                  <c:v>66.900000000000006</c:v>
                </c:pt>
                <c:pt idx="4">
                  <c:v>61</c:v>
                </c:pt>
              </c:numCache>
            </c:numRef>
          </c:val>
          <c:extLst>
            <c:ext xmlns:c16="http://schemas.microsoft.com/office/drawing/2014/chart" uri="{C3380CC4-5D6E-409C-BE32-E72D297353CC}">
              <c16:uniqueId val="{00000000-5616-4115-9C1A-B57A51844F4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5616-4115-9C1A-B57A51844F4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愛知県西知多医療厚生組合（事業会計分）　西知多総合病院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468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468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44291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423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423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90.5</v>
      </c>
      <c r="Q33" s="130"/>
      <c r="R33" s="130"/>
      <c r="S33" s="130"/>
      <c r="T33" s="130"/>
      <c r="U33" s="130"/>
      <c r="V33" s="130"/>
      <c r="W33" s="130"/>
      <c r="X33" s="130"/>
      <c r="Y33" s="130"/>
      <c r="Z33" s="130"/>
      <c r="AA33" s="130"/>
      <c r="AB33" s="130"/>
      <c r="AC33" s="130"/>
      <c r="AD33" s="131"/>
      <c r="AE33" s="129">
        <f>データ!AJ7</f>
        <v>89.9</v>
      </c>
      <c r="AF33" s="130"/>
      <c r="AG33" s="130"/>
      <c r="AH33" s="130"/>
      <c r="AI33" s="130"/>
      <c r="AJ33" s="130"/>
      <c r="AK33" s="130"/>
      <c r="AL33" s="130"/>
      <c r="AM33" s="130"/>
      <c r="AN33" s="130"/>
      <c r="AO33" s="130"/>
      <c r="AP33" s="130"/>
      <c r="AQ33" s="130"/>
      <c r="AR33" s="130"/>
      <c r="AS33" s="131"/>
      <c r="AT33" s="129">
        <f>データ!AK7</f>
        <v>96.7</v>
      </c>
      <c r="AU33" s="130"/>
      <c r="AV33" s="130"/>
      <c r="AW33" s="130"/>
      <c r="AX33" s="130"/>
      <c r="AY33" s="130"/>
      <c r="AZ33" s="130"/>
      <c r="BA33" s="130"/>
      <c r="BB33" s="130"/>
      <c r="BC33" s="130"/>
      <c r="BD33" s="130"/>
      <c r="BE33" s="130"/>
      <c r="BF33" s="130"/>
      <c r="BG33" s="130"/>
      <c r="BH33" s="131"/>
      <c r="BI33" s="129">
        <f>データ!AL7</f>
        <v>94.2</v>
      </c>
      <c r="BJ33" s="130"/>
      <c r="BK33" s="130"/>
      <c r="BL33" s="130"/>
      <c r="BM33" s="130"/>
      <c r="BN33" s="130"/>
      <c r="BO33" s="130"/>
      <c r="BP33" s="130"/>
      <c r="BQ33" s="130"/>
      <c r="BR33" s="130"/>
      <c r="BS33" s="130"/>
      <c r="BT33" s="130"/>
      <c r="BU33" s="130"/>
      <c r="BV33" s="130"/>
      <c r="BW33" s="131"/>
      <c r="BX33" s="129">
        <f>データ!AM7</f>
        <v>108.8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78.5</v>
      </c>
      <c r="DE33" s="130"/>
      <c r="DF33" s="130"/>
      <c r="DG33" s="130"/>
      <c r="DH33" s="130"/>
      <c r="DI33" s="130"/>
      <c r="DJ33" s="130"/>
      <c r="DK33" s="130"/>
      <c r="DL33" s="130"/>
      <c r="DM33" s="130"/>
      <c r="DN33" s="130"/>
      <c r="DO33" s="130"/>
      <c r="DP33" s="130"/>
      <c r="DQ33" s="130"/>
      <c r="DR33" s="131"/>
      <c r="DS33" s="129">
        <f>データ!AU7</f>
        <v>78.8</v>
      </c>
      <c r="DT33" s="130"/>
      <c r="DU33" s="130"/>
      <c r="DV33" s="130"/>
      <c r="DW33" s="130"/>
      <c r="DX33" s="130"/>
      <c r="DY33" s="130"/>
      <c r="DZ33" s="130"/>
      <c r="EA33" s="130"/>
      <c r="EB33" s="130"/>
      <c r="EC33" s="130"/>
      <c r="ED33" s="130"/>
      <c r="EE33" s="130"/>
      <c r="EF33" s="130"/>
      <c r="EG33" s="131"/>
      <c r="EH33" s="129">
        <f>データ!AV7</f>
        <v>78.400000000000006</v>
      </c>
      <c r="EI33" s="130"/>
      <c r="EJ33" s="130"/>
      <c r="EK33" s="130"/>
      <c r="EL33" s="130"/>
      <c r="EM33" s="130"/>
      <c r="EN33" s="130"/>
      <c r="EO33" s="130"/>
      <c r="EP33" s="130"/>
      <c r="EQ33" s="130"/>
      <c r="ER33" s="130"/>
      <c r="ES33" s="130"/>
      <c r="ET33" s="130"/>
      <c r="EU33" s="130"/>
      <c r="EV33" s="131"/>
      <c r="EW33" s="129">
        <f>データ!AW7</f>
        <v>81.599999999999994</v>
      </c>
      <c r="EX33" s="130"/>
      <c r="EY33" s="130"/>
      <c r="EZ33" s="130"/>
      <c r="FA33" s="130"/>
      <c r="FB33" s="130"/>
      <c r="FC33" s="130"/>
      <c r="FD33" s="130"/>
      <c r="FE33" s="130"/>
      <c r="FF33" s="130"/>
      <c r="FG33" s="130"/>
      <c r="FH33" s="130"/>
      <c r="FI33" s="130"/>
      <c r="FJ33" s="130"/>
      <c r="FK33" s="131"/>
      <c r="FL33" s="129">
        <f>データ!AX7</f>
        <v>84.8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31.7</v>
      </c>
      <c r="GS33" s="130"/>
      <c r="GT33" s="130"/>
      <c r="GU33" s="130"/>
      <c r="GV33" s="130"/>
      <c r="GW33" s="130"/>
      <c r="GX33" s="130"/>
      <c r="GY33" s="130"/>
      <c r="GZ33" s="130"/>
      <c r="HA33" s="130"/>
      <c r="HB33" s="130"/>
      <c r="HC33" s="130"/>
      <c r="HD33" s="130"/>
      <c r="HE33" s="130"/>
      <c r="HF33" s="131"/>
      <c r="HG33" s="129">
        <f>データ!BF7</f>
        <v>43.1</v>
      </c>
      <c r="HH33" s="130"/>
      <c r="HI33" s="130"/>
      <c r="HJ33" s="130"/>
      <c r="HK33" s="130"/>
      <c r="HL33" s="130"/>
      <c r="HM33" s="130"/>
      <c r="HN33" s="130"/>
      <c r="HO33" s="130"/>
      <c r="HP33" s="130"/>
      <c r="HQ33" s="130"/>
      <c r="HR33" s="130"/>
      <c r="HS33" s="130"/>
      <c r="HT33" s="130"/>
      <c r="HU33" s="131"/>
      <c r="HV33" s="129">
        <f>データ!BG7</f>
        <v>47.9</v>
      </c>
      <c r="HW33" s="130"/>
      <c r="HX33" s="130"/>
      <c r="HY33" s="130"/>
      <c r="HZ33" s="130"/>
      <c r="IA33" s="130"/>
      <c r="IB33" s="130"/>
      <c r="IC33" s="130"/>
      <c r="ID33" s="130"/>
      <c r="IE33" s="130"/>
      <c r="IF33" s="130"/>
      <c r="IG33" s="130"/>
      <c r="IH33" s="130"/>
      <c r="II33" s="130"/>
      <c r="IJ33" s="131"/>
      <c r="IK33" s="129">
        <f>データ!BH7</f>
        <v>52.6</v>
      </c>
      <c r="IL33" s="130"/>
      <c r="IM33" s="130"/>
      <c r="IN33" s="130"/>
      <c r="IO33" s="130"/>
      <c r="IP33" s="130"/>
      <c r="IQ33" s="130"/>
      <c r="IR33" s="130"/>
      <c r="IS33" s="130"/>
      <c r="IT33" s="130"/>
      <c r="IU33" s="130"/>
      <c r="IV33" s="130"/>
      <c r="IW33" s="130"/>
      <c r="IX33" s="130"/>
      <c r="IY33" s="131"/>
      <c r="IZ33" s="129">
        <f>データ!BI7</f>
        <v>37.4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77.099999999999994</v>
      </c>
      <c r="KG33" s="130"/>
      <c r="KH33" s="130"/>
      <c r="KI33" s="130"/>
      <c r="KJ33" s="130"/>
      <c r="KK33" s="130"/>
      <c r="KL33" s="130"/>
      <c r="KM33" s="130"/>
      <c r="KN33" s="130"/>
      <c r="KO33" s="130"/>
      <c r="KP33" s="130"/>
      <c r="KQ33" s="130"/>
      <c r="KR33" s="130"/>
      <c r="KS33" s="130"/>
      <c r="KT33" s="131"/>
      <c r="KU33" s="129">
        <f>データ!BQ7</f>
        <v>69.8</v>
      </c>
      <c r="KV33" s="130"/>
      <c r="KW33" s="130"/>
      <c r="KX33" s="130"/>
      <c r="KY33" s="130"/>
      <c r="KZ33" s="130"/>
      <c r="LA33" s="130"/>
      <c r="LB33" s="130"/>
      <c r="LC33" s="130"/>
      <c r="LD33" s="130"/>
      <c r="LE33" s="130"/>
      <c r="LF33" s="130"/>
      <c r="LG33" s="130"/>
      <c r="LH33" s="130"/>
      <c r="LI33" s="131"/>
      <c r="LJ33" s="129">
        <f>データ!BR7</f>
        <v>68.3</v>
      </c>
      <c r="LK33" s="130"/>
      <c r="LL33" s="130"/>
      <c r="LM33" s="130"/>
      <c r="LN33" s="130"/>
      <c r="LO33" s="130"/>
      <c r="LP33" s="130"/>
      <c r="LQ33" s="130"/>
      <c r="LR33" s="130"/>
      <c r="LS33" s="130"/>
      <c r="LT33" s="130"/>
      <c r="LU33" s="130"/>
      <c r="LV33" s="130"/>
      <c r="LW33" s="130"/>
      <c r="LX33" s="131"/>
      <c r="LY33" s="129">
        <f>データ!BS7</f>
        <v>69.7</v>
      </c>
      <c r="LZ33" s="130"/>
      <c r="MA33" s="130"/>
      <c r="MB33" s="130"/>
      <c r="MC33" s="130"/>
      <c r="MD33" s="130"/>
      <c r="ME33" s="130"/>
      <c r="MF33" s="130"/>
      <c r="MG33" s="130"/>
      <c r="MH33" s="130"/>
      <c r="MI33" s="130"/>
      <c r="MJ33" s="130"/>
      <c r="MK33" s="130"/>
      <c r="ML33" s="130"/>
      <c r="MM33" s="131"/>
      <c r="MN33" s="129">
        <f>データ!BT7</f>
        <v>70.8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179</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57</v>
      </c>
      <c r="H55" s="128"/>
      <c r="I55" s="128"/>
      <c r="J55" s="128"/>
      <c r="K55" s="128"/>
      <c r="L55" s="128"/>
      <c r="M55" s="128"/>
      <c r="N55" s="128"/>
      <c r="O55" s="128"/>
      <c r="P55" s="150">
        <f>データ!CA7</f>
        <v>51300</v>
      </c>
      <c r="Q55" s="151"/>
      <c r="R55" s="151"/>
      <c r="S55" s="151"/>
      <c r="T55" s="151"/>
      <c r="U55" s="151"/>
      <c r="V55" s="151"/>
      <c r="W55" s="151"/>
      <c r="X55" s="151"/>
      <c r="Y55" s="151"/>
      <c r="Z55" s="151"/>
      <c r="AA55" s="151"/>
      <c r="AB55" s="151"/>
      <c r="AC55" s="151"/>
      <c r="AD55" s="152"/>
      <c r="AE55" s="150">
        <f>データ!CB7</f>
        <v>52554</v>
      </c>
      <c r="AF55" s="151"/>
      <c r="AG55" s="151"/>
      <c r="AH55" s="151"/>
      <c r="AI55" s="151"/>
      <c r="AJ55" s="151"/>
      <c r="AK55" s="151"/>
      <c r="AL55" s="151"/>
      <c r="AM55" s="151"/>
      <c r="AN55" s="151"/>
      <c r="AO55" s="151"/>
      <c r="AP55" s="151"/>
      <c r="AQ55" s="151"/>
      <c r="AR55" s="151"/>
      <c r="AS55" s="152"/>
      <c r="AT55" s="150">
        <f>データ!CC7</f>
        <v>54165</v>
      </c>
      <c r="AU55" s="151"/>
      <c r="AV55" s="151"/>
      <c r="AW55" s="151"/>
      <c r="AX55" s="151"/>
      <c r="AY55" s="151"/>
      <c r="AZ55" s="151"/>
      <c r="BA55" s="151"/>
      <c r="BB55" s="151"/>
      <c r="BC55" s="151"/>
      <c r="BD55" s="151"/>
      <c r="BE55" s="151"/>
      <c r="BF55" s="151"/>
      <c r="BG55" s="151"/>
      <c r="BH55" s="152"/>
      <c r="BI55" s="150">
        <f>データ!CD7</f>
        <v>55298</v>
      </c>
      <c r="BJ55" s="151"/>
      <c r="BK55" s="151"/>
      <c r="BL55" s="151"/>
      <c r="BM55" s="151"/>
      <c r="BN55" s="151"/>
      <c r="BO55" s="151"/>
      <c r="BP55" s="151"/>
      <c r="BQ55" s="151"/>
      <c r="BR55" s="151"/>
      <c r="BS55" s="151"/>
      <c r="BT55" s="151"/>
      <c r="BU55" s="151"/>
      <c r="BV55" s="151"/>
      <c r="BW55" s="152"/>
      <c r="BX55" s="150">
        <f>データ!CE7</f>
        <v>58582</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12237</v>
      </c>
      <c r="DE55" s="151"/>
      <c r="DF55" s="151"/>
      <c r="DG55" s="151"/>
      <c r="DH55" s="151"/>
      <c r="DI55" s="151"/>
      <c r="DJ55" s="151"/>
      <c r="DK55" s="151"/>
      <c r="DL55" s="151"/>
      <c r="DM55" s="151"/>
      <c r="DN55" s="151"/>
      <c r="DO55" s="151"/>
      <c r="DP55" s="151"/>
      <c r="DQ55" s="151"/>
      <c r="DR55" s="152"/>
      <c r="DS55" s="150">
        <f>データ!CM7</f>
        <v>12898</v>
      </c>
      <c r="DT55" s="151"/>
      <c r="DU55" s="151"/>
      <c r="DV55" s="151"/>
      <c r="DW55" s="151"/>
      <c r="DX55" s="151"/>
      <c r="DY55" s="151"/>
      <c r="DZ55" s="151"/>
      <c r="EA55" s="151"/>
      <c r="EB55" s="151"/>
      <c r="EC55" s="151"/>
      <c r="ED55" s="151"/>
      <c r="EE55" s="151"/>
      <c r="EF55" s="151"/>
      <c r="EG55" s="152"/>
      <c r="EH55" s="150">
        <f>データ!CN7</f>
        <v>13726</v>
      </c>
      <c r="EI55" s="151"/>
      <c r="EJ55" s="151"/>
      <c r="EK55" s="151"/>
      <c r="EL55" s="151"/>
      <c r="EM55" s="151"/>
      <c r="EN55" s="151"/>
      <c r="EO55" s="151"/>
      <c r="EP55" s="151"/>
      <c r="EQ55" s="151"/>
      <c r="ER55" s="151"/>
      <c r="ES55" s="151"/>
      <c r="ET55" s="151"/>
      <c r="EU55" s="151"/>
      <c r="EV55" s="152"/>
      <c r="EW55" s="150">
        <f>データ!CO7</f>
        <v>15064</v>
      </c>
      <c r="EX55" s="151"/>
      <c r="EY55" s="151"/>
      <c r="EZ55" s="151"/>
      <c r="FA55" s="151"/>
      <c r="FB55" s="151"/>
      <c r="FC55" s="151"/>
      <c r="FD55" s="151"/>
      <c r="FE55" s="151"/>
      <c r="FF55" s="151"/>
      <c r="FG55" s="151"/>
      <c r="FH55" s="151"/>
      <c r="FI55" s="151"/>
      <c r="FJ55" s="151"/>
      <c r="FK55" s="152"/>
      <c r="FL55" s="150">
        <f>データ!CP7</f>
        <v>16340</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67.3</v>
      </c>
      <c r="GS55" s="130"/>
      <c r="GT55" s="130"/>
      <c r="GU55" s="130"/>
      <c r="GV55" s="130"/>
      <c r="GW55" s="130"/>
      <c r="GX55" s="130"/>
      <c r="GY55" s="130"/>
      <c r="GZ55" s="130"/>
      <c r="HA55" s="130"/>
      <c r="HB55" s="130"/>
      <c r="HC55" s="130"/>
      <c r="HD55" s="130"/>
      <c r="HE55" s="130"/>
      <c r="HF55" s="131"/>
      <c r="HG55" s="129">
        <f>データ!CX7</f>
        <v>68.8</v>
      </c>
      <c r="HH55" s="130"/>
      <c r="HI55" s="130"/>
      <c r="HJ55" s="130"/>
      <c r="HK55" s="130"/>
      <c r="HL55" s="130"/>
      <c r="HM55" s="130"/>
      <c r="HN55" s="130"/>
      <c r="HO55" s="130"/>
      <c r="HP55" s="130"/>
      <c r="HQ55" s="130"/>
      <c r="HR55" s="130"/>
      <c r="HS55" s="130"/>
      <c r="HT55" s="130"/>
      <c r="HU55" s="131"/>
      <c r="HV55" s="129">
        <f>データ!CY7</f>
        <v>69.599999999999994</v>
      </c>
      <c r="HW55" s="130"/>
      <c r="HX55" s="130"/>
      <c r="HY55" s="130"/>
      <c r="HZ55" s="130"/>
      <c r="IA55" s="130"/>
      <c r="IB55" s="130"/>
      <c r="IC55" s="130"/>
      <c r="ID55" s="130"/>
      <c r="IE55" s="130"/>
      <c r="IF55" s="130"/>
      <c r="IG55" s="130"/>
      <c r="IH55" s="130"/>
      <c r="II55" s="130"/>
      <c r="IJ55" s="131"/>
      <c r="IK55" s="129">
        <f>データ!CZ7</f>
        <v>66.900000000000006</v>
      </c>
      <c r="IL55" s="130"/>
      <c r="IM55" s="130"/>
      <c r="IN55" s="130"/>
      <c r="IO55" s="130"/>
      <c r="IP55" s="130"/>
      <c r="IQ55" s="130"/>
      <c r="IR55" s="130"/>
      <c r="IS55" s="130"/>
      <c r="IT55" s="130"/>
      <c r="IU55" s="130"/>
      <c r="IV55" s="130"/>
      <c r="IW55" s="130"/>
      <c r="IX55" s="130"/>
      <c r="IY55" s="131"/>
      <c r="IZ55" s="129">
        <f>データ!DA7</f>
        <v>61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22.8</v>
      </c>
      <c r="KG55" s="130"/>
      <c r="KH55" s="130"/>
      <c r="KI55" s="130"/>
      <c r="KJ55" s="130"/>
      <c r="KK55" s="130"/>
      <c r="KL55" s="130"/>
      <c r="KM55" s="130"/>
      <c r="KN55" s="130"/>
      <c r="KO55" s="130"/>
      <c r="KP55" s="130"/>
      <c r="KQ55" s="130"/>
      <c r="KR55" s="130"/>
      <c r="KS55" s="130"/>
      <c r="KT55" s="131"/>
      <c r="KU55" s="129">
        <f>データ!DI7</f>
        <v>22</v>
      </c>
      <c r="KV55" s="130"/>
      <c r="KW55" s="130"/>
      <c r="KX55" s="130"/>
      <c r="KY55" s="130"/>
      <c r="KZ55" s="130"/>
      <c r="LA55" s="130"/>
      <c r="LB55" s="130"/>
      <c r="LC55" s="130"/>
      <c r="LD55" s="130"/>
      <c r="LE55" s="130"/>
      <c r="LF55" s="130"/>
      <c r="LG55" s="130"/>
      <c r="LH55" s="130"/>
      <c r="LI55" s="131"/>
      <c r="LJ55" s="129">
        <f>データ!DJ7</f>
        <v>22</v>
      </c>
      <c r="LK55" s="130"/>
      <c r="LL55" s="130"/>
      <c r="LM55" s="130"/>
      <c r="LN55" s="130"/>
      <c r="LO55" s="130"/>
      <c r="LP55" s="130"/>
      <c r="LQ55" s="130"/>
      <c r="LR55" s="130"/>
      <c r="LS55" s="130"/>
      <c r="LT55" s="130"/>
      <c r="LU55" s="130"/>
      <c r="LV55" s="130"/>
      <c r="LW55" s="130"/>
      <c r="LX55" s="131"/>
      <c r="LY55" s="129">
        <f>データ!DK7</f>
        <v>22</v>
      </c>
      <c r="LZ55" s="130"/>
      <c r="MA55" s="130"/>
      <c r="MB55" s="130"/>
      <c r="MC55" s="130"/>
      <c r="MD55" s="130"/>
      <c r="ME55" s="130"/>
      <c r="MF55" s="130"/>
      <c r="MG55" s="130"/>
      <c r="MH55" s="130"/>
      <c r="MI55" s="130"/>
      <c r="MJ55" s="130"/>
      <c r="MK55" s="130"/>
      <c r="ML55" s="130"/>
      <c r="MM55" s="131"/>
      <c r="MN55" s="129">
        <f>データ!DL7</f>
        <v>22.2</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59</v>
      </c>
      <c r="H56" s="128"/>
      <c r="I56" s="128"/>
      <c r="J56" s="128"/>
      <c r="K56" s="128"/>
      <c r="L56" s="128"/>
      <c r="M56" s="128"/>
      <c r="N56" s="128"/>
      <c r="O56" s="128"/>
      <c r="P56" s="150">
        <f>データ!CF7</f>
        <v>55265</v>
      </c>
      <c r="Q56" s="151"/>
      <c r="R56" s="151"/>
      <c r="S56" s="151"/>
      <c r="T56" s="151"/>
      <c r="U56" s="151"/>
      <c r="V56" s="151"/>
      <c r="W56" s="151"/>
      <c r="X56" s="151"/>
      <c r="Y56" s="151"/>
      <c r="Z56" s="151"/>
      <c r="AA56" s="151"/>
      <c r="AB56" s="151"/>
      <c r="AC56" s="151"/>
      <c r="AD56" s="152"/>
      <c r="AE56" s="150">
        <f>データ!CG7</f>
        <v>56892</v>
      </c>
      <c r="AF56" s="151"/>
      <c r="AG56" s="151"/>
      <c r="AH56" s="151"/>
      <c r="AI56" s="151"/>
      <c r="AJ56" s="151"/>
      <c r="AK56" s="151"/>
      <c r="AL56" s="151"/>
      <c r="AM56" s="151"/>
      <c r="AN56" s="151"/>
      <c r="AO56" s="151"/>
      <c r="AP56" s="151"/>
      <c r="AQ56" s="151"/>
      <c r="AR56" s="151"/>
      <c r="AS56" s="152"/>
      <c r="AT56" s="150">
        <f>データ!CH7</f>
        <v>59108</v>
      </c>
      <c r="AU56" s="151"/>
      <c r="AV56" s="151"/>
      <c r="AW56" s="151"/>
      <c r="AX56" s="151"/>
      <c r="AY56" s="151"/>
      <c r="AZ56" s="151"/>
      <c r="BA56" s="151"/>
      <c r="BB56" s="151"/>
      <c r="BC56" s="151"/>
      <c r="BD56" s="151"/>
      <c r="BE56" s="151"/>
      <c r="BF56" s="151"/>
      <c r="BG56" s="151"/>
      <c r="BH56" s="152"/>
      <c r="BI56" s="150">
        <f>データ!CI7</f>
        <v>60271</v>
      </c>
      <c r="BJ56" s="151"/>
      <c r="BK56" s="151"/>
      <c r="BL56" s="151"/>
      <c r="BM56" s="151"/>
      <c r="BN56" s="151"/>
      <c r="BO56" s="151"/>
      <c r="BP56" s="151"/>
      <c r="BQ56" s="151"/>
      <c r="BR56" s="151"/>
      <c r="BS56" s="151"/>
      <c r="BT56" s="151"/>
      <c r="BU56" s="151"/>
      <c r="BV56" s="151"/>
      <c r="BW56" s="152"/>
      <c r="BX56" s="150">
        <f>データ!CJ7</f>
        <v>63766</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14455</v>
      </c>
      <c r="DE56" s="151"/>
      <c r="DF56" s="151"/>
      <c r="DG56" s="151"/>
      <c r="DH56" s="151"/>
      <c r="DI56" s="151"/>
      <c r="DJ56" s="151"/>
      <c r="DK56" s="151"/>
      <c r="DL56" s="151"/>
      <c r="DM56" s="151"/>
      <c r="DN56" s="151"/>
      <c r="DO56" s="151"/>
      <c r="DP56" s="151"/>
      <c r="DQ56" s="151"/>
      <c r="DR56" s="152"/>
      <c r="DS56" s="150">
        <f>データ!CR7</f>
        <v>15171</v>
      </c>
      <c r="DT56" s="151"/>
      <c r="DU56" s="151"/>
      <c r="DV56" s="151"/>
      <c r="DW56" s="151"/>
      <c r="DX56" s="151"/>
      <c r="DY56" s="151"/>
      <c r="DZ56" s="151"/>
      <c r="EA56" s="151"/>
      <c r="EB56" s="151"/>
      <c r="EC56" s="151"/>
      <c r="ED56" s="151"/>
      <c r="EE56" s="151"/>
      <c r="EF56" s="151"/>
      <c r="EG56" s="152"/>
      <c r="EH56" s="150">
        <f>データ!CS7</f>
        <v>15887</v>
      </c>
      <c r="EI56" s="151"/>
      <c r="EJ56" s="151"/>
      <c r="EK56" s="151"/>
      <c r="EL56" s="151"/>
      <c r="EM56" s="151"/>
      <c r="EN56" s="151"/>
      <c r="EO56" s="151"/>
      <c r="EP56" s="151"/>
      <c r="EQ56" s="151"/>
      <c r="ER56" s="151"/>
      <c r="ES56" s="151"/>
      <c r="ET56" s="151"/>
      <c r="EU56" s="151"/>
      <c r="EV56" s="152"/>
      <c r="EW56" s="150">
        <f>データ!CT7</f>
        <v>16979</v>
      </c>
      <c r="EX56" s="151"/>
      <c r="EY56" s="151"/>
      <c r="EZ56" s="151"/>
      <c r="FA56" s="151"/>
      <c r="FB56" s="151"/>
      <c r="FC56" s="151"/>
      <c r="FD56" s="151"/>
      <c r="FE56" s="151"/>
      <c r="FF56" s="151"/>
      <c r="FG56" s="151"/>
      <c r="FH56" s="151"/>
      <c r="FI56" s="151"/>
      <c r="FJ56" s="151"/>
      <c r="FK56" s="152"/>
      <c r="FL56" s="150">
        <f>データ!CU7</f>
        <v>18423</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181</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57</v>
      </c>
      <c r="K79" s="161"/>
      <c r="L79" s="161"/>
      <c r="M79" s="161"/>
      <c r="N79" s="161"/>
      <c r="O79" s="161"/>
      <c r="P79" s="161"/>
      <c r="Q79" s="161"/>
      <c r="R79" s="161"/>
      <c r="S79" s="161"/>
      <c r="T79" s="162"/>
      <c r="U79" s="163">
        <f>データ!DS7</f>
        <v>18.5</v>
      </c>
      <c r="V79" s="163"/>
      <c r="W79" s="163"/>
      <c r="X79" s="163"/>
      <c r="Y79" s="163"/>
      <c r="Z79" s="163"/>
      <c r="AA79" s="163"/>
      <c r="AB79" s="163"/>
      <c r="AC79" s="163"/>
      <c r="AD79" s="163"/>
      <c r="AE79" s="163"/>
      <c r="AF79" s="163"/>
      <c r="AG79" s="163"/>
      <c r="AH79" s="163"/>
      <c r="AI79" s="163"/>
      <c r="AJ79" s="163"/>
      <c r="AK79" s="163"/>
      <c r="AL79" s="163"/>
      <c r="AM79" s="163"/>
      <c r="AN79" s="163">
        <f>データ!DT7</f>
        <v>26.1</v>
      </c>
      <c r="AO79" s="163"/>
      <c r="AP79" s="163"/>
      <c r="AQ79" s="163"/>
      <c r="AR79" s="163"/>
      <c r="AS79" s="163"/>
      <c r="AT79" s="163"/>
      <c r="AU79" s="163"/>
      <c r="AV79" s="163"/>
      <c r="AW79" s="163"/>
      <c r="AX79" s="163"/>
      <c r="AY79" s="163"/>
      <c r="AZ79" s="163"/>
      <c r="BA79" s="163"/>
      <c r="BB79" s="163"/>
      <c r="BC79" s="163"/>
      <c r="BD79" s="163"/>
      <c r="BE79" s="163"/>
      <c r="BF79" s="163"/>
      <c r="BG79" s="163">
        <f>データ!DU7</f>
        <v>30.5</v>
      </c>
      <c r="BH79" s="163"/>
      <c r="BI79" s="163"/>
      <c r="BJ79" s="163"/>
      <c r="BK79" s="163"/>
      <c r="BL79" s="163"/>
      <c r="BM79" s="163"/>
      <c r="BN79" s="163"/>
      <c r="BO79" s="163"/>
      <c r="BP79" s="163"/>
      <c r="BQ79" s="163"/>
      <c r="BR79" s="163"/>
      <c r="BS79" s="163"/>
      <c r="BT79" s="163"/>
      <c r="BU79" s="163"/>
      <c r="BV79" s="163"/>
      <c r="BW79" s="163"/>
      <c r="BX79" s="163"/>
      <c r="BY79" s="163"/>
      <c r="BZ79" s="163">
        <f>データ!DV7</f>
        <v>36.700000000000003</v>
      </c>
      <c r="CA79" s="163"/>
      <c r="CB79" s="163"/>
      <c r="CC79" s="163"/>
      <c r="CD79" s="163"/>
      <c r="CE79" s="163"/>
      <c r="CF79" s="163"/>
      <c r="CG79" s="163"/>
      <c r="CH79" s="163"/>
      <c r="CI79" s="163"/>
      <c r="CJ79" s="163"/>
      <c r="CK79" s="163"/>
      <c r="CL79" s="163"/>
      <c r="CM79" s="163"/>
      <c r="CN79" s="163"/>
      <c r="CO79" s="163"/>
      <c r="CP79" s="163"/>
      <c r="CQ79" s="163"/>
      <c r="CR79" s="163"/>
      <c r="CS79" s="163">
        <f>データ!DW7</f>
        <v>42.3</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40.1</v>
      </c>
      <c r="EP79" s="163"/>
      <c r="EQ79" s="163"/>
      <c r="ER79" s="163"/>
      <c r="ES79" s="163"/>
      <c r="ET79" s="163"/>
      <c r="EU79" s="163"/>
      <c r="EV79" s="163"/>
      <c r="EW79" s="163"/>
      <c r="EX79" s="163"/>
      <c r="EY79" s="163"/>
      <c r="EZ79" s="163"/>
      <c r="FA79" s="163"/>
      <c r="FB79" s="163"/>
      <c r="FC79" s="163"/>
      <c r="FD79" s="163"/>
      <c r="FE79" s="163"/>
      <c r="FF79" s="163"/>
      <c r="FG79" s="163"/>
      <c r="FH79" s="163">
        <f>データ!EE7</f>
        <v>54.6</v>
      </c>
      <c r="FI79" s="163"/>
      <c r="FJ79" s="163"/>
      <c r="FK79" s="163"/>
      <c r="FL79" s="163"/>
      <c r="FM79" s="163"/>
      <c r="FN79" s="163"/>
      <c r="FO79" s="163"/>
      <c r="FP79" s="163"/>
      <c r="FQ79" s="163"/>
      <c r="FR79" s="163"/>
      <c r="FS79" s="163"/>
      <c r="FT79" s="163"/>
      <c r="FU79" s="163"/>
      <c r="FV79" s="163"/>
      <c r="FW79" s="163"/>
      <c r="FX79" s="163"/>
      <c r="FY79" s="163"/>
      <c r="FZ79" s="163"/>
      <c r="GA79" s="163">
        <f>データ!EF7</f>
        <v>61.4</v>
      </c>
      <c r="GB79" s="163"/>
      <c r="GC79" s="163"/>
      <c r="GD79" s="163"/>
      <c r="GE79" s="163"/>
      <c r="GF79" s="163"/>
      <c r="GG79" s="163"/>
      <c r="GH79" s="163"/>
      <c r="GI79" s="163"/>
      <c r="GJ79" s="163"/>
      <c r="GK79" s="163"/>
      <c r="GL79" s="163"/>
      <c r="GM79" s="163"/>
      <c r="GN79" s="163"/>
      <c r="GO79" s="163"/>
      <c r="GP79" s="163"/>
      <c r="GQ79" s="163"/>
      <c r="GR79" s="163"/>
      <c r="GS79" s="163"/>
      <c r="GT79" s="163">
        <f>データ!EG7</f>
        <v>71.400000000000006</v>
      </c>
      <c r="GU79" s="163"/>
      <c r="GV79" s="163"/>
      <c r="GW79" s="163"/>
      <c r="GX79" s="163"/>
      <c r="GY79" s="163"/>
      <c r="GZ79" s="163"/>
      <c r="HA79" s="163"/>
      <c r="HB79" s="163"/>
      <c r="HC79" s="163"/>
      <c r="HD79" s="163"/>
      <c r="HE79" s="163"/>
      <c r="HF79" s="163"/>
      <c r="HG79" s="163"/>
      <c r="HH79" s="163"/>
      <c r="HI79" s="163"/>
      <c r="HJ79" s="163"/>
      <c r="HK79" s="163"/>
      <c r="HL79" s="163"/>
      <c r="HM79" s="163">
        <f>データ!EH7</f>
        <v>78.5</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42294156</v>
      </c>
      <c r="JK79" s="164"/>
      <c r="JL79" s="164"/>
      <c r="JM79" s="164"/>
      <c r="JN79" s="164"/>
      <c r="JO79" s="164"/>
      <c r="JP79" s="164"/>
      <c r="JQ79" s="164"/>
      <c r="JR79" s="164"/>
      <c r="JS79" s="164"/>
      <c r="JT79" s="164"/>
      <c r="JU79" s="164"/>
      <c r="JV79" s="164"/>
      <c r="JW79" s="164"/>
      <c r="JX79" s="164"/>
      <c r="JY79" s="164"/>
      <c r="JZ79" s="164"/>
      <c r="KA79" s="164"/>
      <c r="KB79" s="164"/>
      <c r="KC79" s="164">
        <f>データ!EP7</f>
        <v>42597545</v>
      </c>
      <c r="KD79" s="164"/>
      <c r="KE79" s="164"/>
      <c r="KF79" s="164"/>
      <c r="KG79" s="164"/>
      <c r="KH79" s="164"/>
      <c r="KI79" s="164"/>
      <c r="KJ79" s="164"/>
      <c r="KK79" s="164"/>
      <c r="KL79" s="164"/>
      <c r="KM79" s="164"/>
      <c r="KN79" s="164"/>
      <c r="KO79" s="164"/>
      <c r="KP79" s="164"/>
      <c r="KQ79" s="164"/>
      <c r="KR79" s="164"/>
      <c r="KS79" s="164"/>
      <c r="KT79" s="164"/>
      <c r="KU79" s="164"/>
      <c r="KV79" s="164">
        <f>データ!EQ7</f>
        <v>47019177</v>
      </c>
      <c r="KW79" s="164"/>
      <c r="KX79" s="164"/>
      <c r="KY79" s="164"/>
      <c r="KZ79" s="164"/>
      <c r="LA79" s="164"/>
      <c r="LB79" s="164"/>
      <c r="LC79" s="164"/>
      <c r="LD79" s="164"/>
      <c r="LE79" s="164"/>
      <c r="LF79" s="164"/>
      <c r="LG79" s="164"/>
      <c r="LH79" s="164"/>
      <c r="LI79" s="164"/>
      <c r="LJ79" s="164"/>
      <c r="LK79" s="164"/>
      <c r="LL79" s="164"/>
      <c r="LM79" s="164"/>
      <c r="LN79" s="164"/>
      <c r="LO79" s="164">
        <f>データ!ER7</f>
        <v>47442222</v>
      </c>
      <c r="LP79" s="164"/>
      <c r="LQ79" s="164"/>
      <c r="LR79" s="164"/>
      <c r="LS79" s="164"/>
      <c r="LT79" s="164"/>
      <c r="LU79" s="164"/>
      <c r="LV79" s="164"/>
      <c r="LW79" s="164"/>
      <c r="LX79" s="164"/>
      <c r="LY79" s="164"/>
      <c r="LZ79" s="164"/>
      <c r="MA79" s="164"/>
      <c r="MB79" s="164"/>
      <c r="MC79" s="164"/>
      <c r="MD79" s="164"/>
      <c r="ME79" s="164"/>
      <c r="MF79" s="164"/>
      <c r="MG79" s="164"/>
      <c r="MH79" s="164">
        <f>データ!ES7</f>
        <v>47959538</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59</v>
      </c>
      <c r="K80" s="161"/>
      <c r="L80" s="161"/>
      <c r="M80" s="161"/>
      <c r="N80" s="161"/>
      <c r="O80" s="161"/>
      <c r="P80" s="161"/>
      <c r="Q80" s="161"/>
      <c r="R80" s="161"/>
      <c r="S80" s="161"/>
      <c r="T80" s="162"/>
      <c r="U80" s="163">
        <f>データ!DX7</f>
        <v>52.5</v>
      </c>
      <c r="V80" s="163"/>
      <c r="W80" s="163"/>
      <c r="X80" s="163"/>
      <c r="Y80" s="163"/>
      <c r="Z80" s="163"/>
      <c r="AA80" s="163"/>
      <c r="AB80" s="163"/>
      <c r="AC80" s="163"/>
      <c r="AD80" s="163"/>
      <c r="AE80" s="163"/>
      <c r="AF80" s="163"/>
      <c r="AG80" s="163"/>
      <c r="AH80" s="163"/>
      <c r="AI80" s="163"/>
      <c r="AJ80" s="163"/>
      <c r="AK80" s="163"/>
      <c r="AL80" s="163"/>
      <c r="AM80" s="163"/>
      <c r="AN80" s="163">
        <f>データ!DY7</f>
        <v>52.7</v>
      </c>
      <c r="AO80" s="163"/>
      <c r="AP80" s="163"/>
      <c r="AQ80" s="163"/>
      <c r="AR80" s="163"/>
      <c r="AS80" s="163"/>
      <c r="AT80" s="163"/>
      <c r="AU80" s="163"/>
      <c r="AV80" s="163"/>
      <c r="AW80" s="163"/>
      <c r="AX80" s="163"/>
      <c r="AY80" s="163"/>
      <c r="AZ80" s="163"/>
      <c r="BA80" s="163"/>
      <c r="BB80" s="163"/>
      <c r="BC80" s="163"/>
      <c r="BD80" s="163"/>
      <c r="BE80" s="163"/>
      <c r="BF80" s="163"/>
      <c r="BG80" s="163">
        <f>データ!DZ7</f>
        <v>53.7</v>
      </c>
      <c r="BH80" s="163"/>
      <c r="BI80" s="163"/>
      <c r="BJ80" s="163"/>
      <c r="BK80" s="163"/>
      <c r="BL80" s="163"/>
      <c r="BM80" s="163"/>
      <c r="BN80" s="163"/>
      <c r="BO80" s="163"/>
      <c r="BP80" s="163"/>
      <c r="BQ80" s="163"/>
      <c r="BR80" s="163"/>
      <c r="BS80" s="163"/>
      <c r="BT80" s="163"/>
      <c r="BU80" s="163"/>
      <c r="BV80" s="163"/>
      <c r="BW80" s="163"/>
      <c r="BX80" s="163"/>
      <c r="BY80" s="163"/>
      <c r="BZ80" s="163">
        <f>データ!EA7</f>
        <v>56.4</v>
      </c>
      <c r="CA80" s="163"/>
      <c r="CB80" s="163"/>
      <c r="CC80" s="163"/>
      <c r="CD80" s="163"/>
      <c r="CE80" s="163"/>
      <c r="CF80" s="163"/>
      <c r="CG80" s="163"/>
      <c r="CH80" s="163"/>
      <c r="CI80" s="163"/>
      <c r="CJ80" s="163"/>
      <c r="CK80" s="163"/>
      <c r="CL80" s="163"/>
      <c r="CM80" s="163"/>
      <c r="CN80" s="163"/>
      <c r="CO80" s="163"/>
      <c r="CP80" s="163"/>
      <c r="CQ80" s="163"/>
      <c r="CR80" s="163"/>
      <c r="CS80" s="163">
        <f>データ!EB7</f>
        <v>56.8</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66.099999999999994</v>
      </c>
      <c r="EP80" s="163"/>
      <c r="EQ80" s="163"/>
      <c r="ER80" s="163"/>
      <c r="ES80" s="163"/>
      <c r="ET80" s="163"/>
      <c r="EU80" s="163"/>
      <c r="EV80" s="163"/>
      <c r="EW80" s="163"/>
      <c r="EX80" s="163"/>
      <c r="EY80" s="163"/>
      <c r="EZ80" s="163"/>
      <c r="FA80" s="163"/>
      <c r="FB80" s="163"/>
      <c r="FC80" s="163"/>
      <c r="FD80" s="163"/>
      <c r="FE80" s="163"/>
      <c r="FF80" s="163"/>
      <c r="FG80" s="163"/>
      <c r="FH80" s="163">
        <f>データ!EJ7</f>
        <v>68.400000000000006</v>
      </c>
      <c r="FI80" s="163"/>
      <c r="FJ80" s="163"/>
      <c r="FK80" s="163"/>
      <c r="FL80" s="163"/>
      <c r="FM80" s="163"/>
      <c r="FN80" s="163"/>
      <c r="FO80" s="163"/>
      <c r="FP80" s="163"/>
      <c r="FQ80" s="163"/>
      <c r="FR80" s="163"/>
      <c r="FS80" s="163"/>
      <c r="FT80" s="163"/>
      <c r="FU80" s="163"/>
      <c r="FV80" s="163"/>
      <c r="FW80" s="163"/>
      <c r="FX80" s="163"/>
      <c r="FY80" s="163"/>
      <c r="FZ80" s="163"/>
      <c r="GA80" s="163">
        <f>データ!EK7</f>
        <v>69.3</v>
      </c>
      <c r="GB80" s="163"/>
      <c r="GC80" s="163"/>
      <c r="GD80" s="163"/>
      <c r="GE80" s="163"/>
      <c r="GF80" s="163"/>
      <c r="GG80" s="163"/>
      <c r="GH80" s="163"/>
      <c r="GI80" s="163"/>
      <c r="GJ80" s="163"/>
      <c r="GK80" s="163"/>
      <c r="GL80" s="163"/>
      <c r="GM80" s="163"/>
      <c r="GN80" s="163"/>
      <c r="GO80" s="163"/>
      <c r="GP80" s="163"/>
      <c r="GQ80" s="163"/>
      <c r="GR80" s="163"/>
      <c r="GS80" s="163"/>
      <c r="GT80" s="163">
        <f>データ!EL7</f>
        <v>71.099999999999994</v>
      </c>
      <c r="GU80" s="163"/>
      <c r="GV80" s="163"/>
      <c r="GW80" s="163"/>
      <c r="GX80" s="163"/>
      <c r="GY80" s="163"/>
      <c r="GZ80" s="163"/>
      <c r="HA80" s="163"/>
      <c r="HB80" s="163"/>
      <c r="HC80" s="163"/>
      <c r="HD80" s="163"/>
      <c r="HE80" s="163"/>
      <c r="HF80" s="163"/>
      <c r="HG80" s="163"/>
      <c r="HH80" s="163"/>
      <c r="HI80" s="163"/>
      <c r="HJ80" s="163"/>
      <c r="HK80" s="163"/>
      <c r="HL80" s="163"/>
      <c r="HM80" s="163">
        <f>データ!EM7</f>
        <v>69.8</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44446754</v>
      </c>
      <c r="JK80" s="164"/>
      <c r="JL80" s="164"/>
      <c r="JM80" s="164"/>
      <c r="JN80" s="164"/>
      <c r="JO80" s="164"/>
      <c r="JP80" s="164"/>
      <c r="JQ80" s="164"/>
      <c r="JR80" s="164"/>
      <c r="JS80" s="164"/>
      <c r="JT80" s="164"/>
      <c r="JU80" s="164"/>
      <c r="JV80" s="164"/>
      <c r="JW80" s="164"/>
      <c r="JX80" s="164"/>
      <c r="JY80" s="164"/>
      <c r="JZ80" s="164"/>
      <c r="KA80" s="164"/>
      <c r="KB80" s="164"/>
      <c r="KC80" s="164">
        <f>データ!EU7</f>
        <v>45729936</v>
      </c>
      <c r="KD80" s="164"/>
      <c r="KE80" s="164"/>
      <c r="KF80" s="164"/>
      <c r="KG80" s="164"/>
      <c r="KH80" s="164"/>
      <c r="KI80" s="164"/>
      <c r="KJ80" s="164"/>
      <c r="KK80" s="164"/>
      <c r="KL80" s="164"/>
      <c r="KM80" s="164"/>
      <c r="KN80" s="164"/>
      <c r="KO80" s="164"/>
      <c r="KP80" s="164"/>
      <c r="KQ80" s="164"/>
      <c r="KR80" s="164"/>
      <c r="KS80" s="164"/>
      <c r="KT80" s="164"/>
      <c r="KU80" s="164"/>
      <c r="KV80" s="164">
        <f>データ!EV7</f>
        <v>47442477</v>
      </c>
      <c r="KW80" s="164"/>
      <c r="KX80" s="164"/>
      <c r="KY80" s="164"/>
      <c r="KZ80" s="164"/>
      <c r="LA80" s="164"/>
      <c r="LB80" s="164"/>
      <c r="LC80" s="164"/>
      <c r="LD80" s="164"/>
      <c r="LE80" s="164"/>
      <c r="LF80" s="164"/>
      <c r="LG80" s="164"/>
      <c r="LH80" s="164"/>
      <c r="LI80" s="164"/>
      <c r="LJ80" s="164"/>
      <c r="LK80" s="164"/>
      <c r="LL80" s="164"/>
      <c r="LM80" s="164"/>
      <c r="LN80" s="164"/>
      <c r="LO80" s="164">
        <f>データ!EW7</f>
        <v>48164556</v>
      </c>
      <c r="LP80" s="164"/>
      <c r="LQ80" s="164"/>
      <c r="LR80" s="164"/>
      <c r="LS80" s="164"/>
      <c r="LT80" s="164"/>
      <c r="LU80" s="164"/>
      <c r="LV80" s="164"/>
      <c r="LW80" s="164"/>
      <c r="LX80" s="164"/>
      <c r="LY80" s="164"/>
      <c r="LZ80" s="164"/>
      <c r="MA80" s="164"/>
      <c r="MB80" s="164"/>
      <c r="MC80" s="164"/>
      <c r="MD80" s="164"/>
      <c r="ME80" s="164"/>
      <c r="MF80" s="164"/>
      <c r="MG80" s="164"/>
      <c r="MH80" s="164">
        <f>データ!EX7</f>
        <v>49637382</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P9pl/oDvspn1P+F7j10Mea4ea2I/1r55s19fm2+x6UAlR1SoZ2byRatZnn7JG64TR56myfVJhJCllygAFaVog==" saltValue="o8m5LsiJk3I9RvokGE5sd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110</v>
      </c>
      <c r="AJ4" s="171"/>
      <c r="AK4" s="171"/>
      <c r="AL4" s="171"/>
      <c r="AM4" s="171"/>
      <c r="AN4" s="171"/>
      <c r="AO4" s="171"/>
      <c r="AP4" s="171"/>
      <c r="AQ4" s="171"/>
      <c r="AR4" s="171"/>
      <c r="AS4" s="172"/>
      <c r="AT4" s="166" t="s">
        <v>111</v>
      </c>
      <c r="AU4" s="165"/>
      <c r="AV4" s="165"/>
      <c r="AW4" s="165"/>
      <c r="AX4" s="165"/>
      <c r="AY4" s="165"/>
      <c r="AZ4" s="165"/>
      <c r="BA4" s="165"/>
      <c r="BB4" s="165"/>
      <c r="BC4" s="165"/>
      <c r="BD4" s="165"/>
      <c r="BE4" s="166" t="s">
        <v>112</v>
      </c>
      <c r="BF4" s="165"/>
      <c r="BG4" s="165"/>
      <c r="BH4" s="165"/>
      <c r="BI4" s="165"/>
      <c r="BJ4" s="165"/>
      <c r="BK4" s="165"/>
      <c r="BL4" s="165"/>
      <c r="BM4" s="165"/>
      <c r="BN4" s="165"/>
      <c r="BO4" s="165"/>
      <c r="BP4" s="170" t="s">
        <v>113</v>
      </c>
      <c r="BQ4" s="171"/>
      <c r="BR4" s="171"/>
      <c r="BS4" s="171"/>
      <c r="BT4" s="171"/>
      <c r="BU4" s="171"/>
      <c r="BV4" s="171"/>
      <c r="BW4" s="171"/>
      <c r="BX4" s="171"/>
      <c r="BY4" s="171"/>
      <c r="BZ4" s="172"/>
      <c r="CA4" s="165" t="s">
        <v>114</v>
      </c>
      <c r="CB4" s="165"/>
      <c r="CC4" s="165"/>
      <c r="CD4" s="165"/>
      <c r="CE4" s="165"/>
      <c r="CF4" s="165"/>
      <c r="CG4" s="165"/>
      <c r="CH4" s="165"/>
      <c r="CI4" s="165"/>
      <c r="CJ4" s="165"/>
      <c r="CK4" s="165"/>
      <c r="CL4" s="166" t="s">
        <v>115</v>
      </c>
      <c r="CM4" s="165"/>
      <c r="CN4" s="165"/>
      <c r="CO4" s="165"/>
      <c r="CP4" s="165"/>
      <c r="CQ4" s="165"/>
      <c r="CR4" s="165"/>
      <c r="CS4" s="165"/>
      <c r="CT4" s="165"/>
      <c r="CU4" s="165"/>
      <c r="CV4" s="165"/>
      <c r="CW4" s="165" t="s">
        <v>116</v>
      </c>
      <c r="CX4" s="165"/>
      <c r="CY4" s="165"/>
      <c r="CZ4" s="165"/>
      <c r="DA4" s="165"/>
      <c r="DB4" s="165"/>
      <c r="DC4" s="165"/>
      <c r="DD4" s="165"/>
      <c r="DE4" s="165"/>
      <c r="DF4" s="165"/>
      <c r="DG4" s="165"/>
      <c r="DH4" s="165" t="s">
        <v>117</v>
      </c>
      <c r="DI4" s="165"/>
      <c r="DJ4" s="165"/>
      <c r="DK4" s="165"/>
      <c r="DL4" s="165"/>
      <c r="DM4" s="165"/>
      <c r="DN4" s="165"/>
      <c r="DO4" s="165"/>
      <c r="DP4" s="165"/>
      <c r="DQ4" s="165"/>
      <c r="DR4" s="165"/>
      <c r="DS4" s="170" t="s">
        <v>118</v>
      </c>
      <c r="DT4" s="171"/>
      <c r="DU4" s="171"/>
      <c r="DV4" s="171"/>
      <c r="DW4" s="171"/>
      <c r="DX4" s="171"/>
      <c r="DY4" s="171"/>
      <c r="DZ4" s="171"/>
      <c r="EA4" s="171"/>
      <c r="EB4" s="171"/>
      <c r="EC4" s="172"/>
      <c r="ED4" s="165" t="s">
        <v>119</v>
      </c>
      <c r="EE4" s="165"/>
      <c r="EF4" s="165"/>
      <c r="EG4" s="165"/>
      <c r="EH4" s="165"/>
      <c r="EI4" s="165"/>
      <c r="EJ4" s="165"/>
      <c r="EK4" s="165"/>
      <c r="EL4" s="165"/>
      <c r="EM4" s="165"/>
      <c r="EN4" s="165"/>
      <c r="EO4" s="165" t="s">
        <v>120</v>
      </c>
      <c r="EP4" s="165"/>
      <c r="EQ4" s="165"/>
      <c r="ER4" s="165"/>
      <c r="ES4" s="165"/>
      <c r="ET4" s="165"/>
      <c r="EU4" s="165"/>
      <c r="EV4" s="165"/>
      <c r="EW4" s="165"/>
      <c r="EX4" s="165"/>
      <c r="EY4" s="165"/>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147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145</v>
      </c>
      <c r="BQ5" s="62" t="s">
        <v>146</v>
      </c>
      <c r="BR5" s="62" t="s">
        <v>147</v>
      </c>
      <c r="BS5" s="62" t="s">
        <v>148</v>
      </c>
      <c r="BT5" s="62" t="s">
        <v>149</v>
      </c>
      <c r="BU5" s="62" t="s">
        <v>150</v>
      </c>
      <c r="BV5" s="62" t="s">
        <v>151</v>
      </c>
      <c r="BW5" s="62" t="s">
        <v>152</v>
      </c>
      <c r="BX5" s="62" t="s">
        <v>153</v>
      </c>
      <c r="BY5" s="62" t="s">
        <v>154</v>
      </c>
      <c r="BZ5" s="62" t="s">
        <v>155</v>
      </c>
      <c r="CA5" s="62" t="s">
        <v>145</v>
      </c>
      <c r="CB5" s="62" t="s">
        <v>146</v>
      </c>
      <c r="CC5" s="62" t="s">
        <v>147</v>
      </c>
      <c r="CD5" s="62" t="s">
        <v>148</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145</v>
      </c>
      <c r="CX5" s="62" t="s">
        <v>146</v>
      </c>
      <c r="CY5" s="62" t="s">
        <v>147</v>
      </c>
      <c r="CZ5" s="62" t="s">
        <v>148</v>
      </c>
      <c r="DA5" s="62" t="s">
        <v>149</v>
      </c>
      <c r="DB5" s="62" t="s">
        <v>150</v>
      </c>
      <c r="DC5" s="62" t="s">
        <v>151</v>
      </c>
      <c r="DD5" s="62" t="s">
        <v>152</v>
      </c>
      <c r="DE5" s="62" t="s">
        <v>153</v>
      </c>
      <c r="DF5" s="62" t="s">
        <v>154</v>
      </c>
      <c r="DG5" s="62" t="s">
        <v>155</v>
      </c>
      <c r="DH5" s="62" t="s">
        <v>145</v>
      </c>
      <c r="DI5" s="62" t="s">
        <v>146</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149</v>
      </c>
      <c r="DX5" s="62" t="s">
        <v>150</v>
      </c>
      <c r="DY5" s="62" t="s">
        <v>151</v>
      </c>
      <c r="DZ5" s="62" t="s">
        <v>152</v>
      </c>
      <c r="EA5" s="62" t="s">
        <v>153</v>
      </c>
      <c r="EB5" s="62" t="s">
        <v>154</v>
      </c>
      <c r="EC5" s="62" t="s">
        <v>155</v>
      </c>
      <c r="ED5" s="62" t="s">
        <v>145</v>
      </c>
      <c r="EE5" s="62" t="s">
        <v>146</v>
      </c>
      <c r="EF5" s="62" t="s">
        <v>147</v>
      </c>
      <c r="EG5" s="62" t="s">
        <v>148</v>
      </c>
      <c r="EH5" s="62" t="s">
        <v>149</v>
      </c>
      <c r="EI5" s="62" t="s">
        <v>150</v>
      </c>
      <c r="EJ5" s="62" t="s">
        <v>151</v>
      </c>
      <c r="EK5" s="62" t="s">
        <v>152</v>
      </c>
      <c r="EL5" s="62" t="s">
        <v>153</v>
      </c>
      <c r="EM5" s="62" t="s">
        <v>154</v>
      </c>
      <c r="EN5" s="62" t="s">
        <v>156</v>
      </c>
      <c r="EO5" s="62" t="s">
        <v>145</v>
      </c>
      <c r="EP5" s="62" t="s">
        <v>146</v>
      </c>
      <c r="EQ5" s="62" t="s">
        <v>147</v>
      </c>
      <c r="ER5" s="62" t="s">
        <v>148</v>
      </c>
      <c r="ES5" s="62" t="s">
        <v>149</v>
      </c>
      <c r="ET5" s="62" t="s">
        <v>150</v>
      </c>
      <c r="EU5" s="62" t="s">
        <v>151</v>
      </c>
      <c r="EV5" s="62" t="s">
        <v>152</v>
      </c>
      <c r="EW5" s="62" t="s">
        <v>153</v>
      </c>
      <c r="EX5" s="62" t="s">
        <v>154</v>
      </c>
      <c r="EY5" s="62" t="s">
        <v>155</v>
      </c>
    </row>
    <row r="6" spans="1:155" s="67" customFormat="1" x14ac:dyDescent="0.15">
      <c r="A6" s="48" t="s">
        <v>157</v>
      </c>
      <c r="B6" s="63">
        <f>B8</f>
        <v>2020</v>
      </c>
      <c r="C6" s="63">
        <f t="shared" ref="C6:M6" si="2">C8</f>
        <v>239313</v>
      </c>
      <c r="D6" s="63">
        <f t="shared" si="2"/>
        <v>46</v>
      </c>
      <c r="E6" s="63">
        <f t="shared" si="2"/>
        <v>6</v>
      </c>
      <c r="F6" s="63">
        <f t="shared" si="2"/>
        <v>0</v>
      </c>
      <c r="G6" s="63">
        <f t="shared" si="2"/>
        <v>4</v>
      </c>
      <c r="H6" s="167" t="str">
        <f>IF(H8&lt;&gt;I8,H8,"")&amp;IF(I8&lt;&gt;J8,I8,"")&amp;"　"&amp;J8</f>
        <v>愛知県西知多医療厚生組合（事業会計分）　西知多総合病院</v>
      </c>
      <c r="I6" s="168"/>
      <c r="J6" s="169"/>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32</v>
      </c>
      <c r="R6" s="63" t="str">
        <f t="shared" si="3"/>
        <v>対象</v>
      </c>
      <c r="S6" s="63" t="str">
        <f t="shared" si="3"/>
        <v>ド 透 I 訓 ガ</v>
      </c>
      <c r="T6" s="63" t="str">
        <f t="shared" si="3"/>
        <v>救 臨 災 地 輪</v>
      </c>
      <c r="U6" s="64" t="str">
        <f>U8</f>
        <v>-</v>
      </c>
      <c r="V6" s="64">
        <f>V8</f>
        <v>44291</v>
      </c>
      <c r="W6" s="63" t="str">
        <f>W8</f>
        <v>非該当</v>
      </c>
      <c r="X6" s="63" t="str">
        <f t="shared" ref="X6" si="4">X8</f>
        <v>非該当</v>
      </c>
      <c r="Y6" s="63" t="str">
        <f t="shared" si="3"/>
        <v>７：１</v>
      </c>
      <c r="Z6" s="64">
        <f t="shared" si="3"/>
        <v>468</v>
      </c>
      <c r="AA6" s="64" t="str">
        <f t="shared" si="3"/>
        <v>-</v>
      </c>
      <c r="AB6" s="64" t="str">
        <f t="shared" si="3"/>
        <v>-</v>
      </c>
      <c r="AC6" s="64" t="str">
        <f t="shared" si="3"/>
        <v>-</v>
      </c>
      <c r="AD6" s="64" t="str">
        <f t="shared" si="3"/>
        <v>-</v>
      </c>
      <c r="AE6" s="64">
        <f t="shared" si="3"/>
        <v>468</v>
      </c>
      <c r="AF6" s="64">
        <f t="shared" si="3"/>
        <v>423</v>
      </c>
      <c r="AG6" s="64" t="str">
        <f t="shared" si="3"/>
        <v>-</v>
      </c>
      <c r="AH6" s="64">
        <f t="shared" si="3"/>
        <v>423</v>
      </c>
      <c r="AI6" s="65">
        <f>IF(AI8="-",NA(),AI8)</f>
        <v>90.5</v>
      </c>
      <c r="AJ6" s="65">
        <f t="shared" ref="AJ6:AR6" si="5">IF(AJ8="-",NA(),AJ8)</f>
        <v>89.9</v>
      </c>
      <c r="AK6" s="65">
        <f t="shared" si="5"/>
        <v>96.7</v>
      </c>
      <c r="AL6" s="65">
        <f t="shared" si="5"/>
        <v>94.2</v>
      </c>
      <c r="AM6" s="65">
        <f t="shared" si="5"/>
        <v>108.8</v>
      </c>
      <c r="AN6" s="65">
        <f t="shared" si="5"/>
        <v>98.5</v>
      </c>
      <c r="AO6" s="65">
        <f t="shared" si="5"/>
        <v>98.7</v>
      </c>
      <c r="AP6" s="65">
        <f t="shared" si="5"/>
        <v>99</v>
      </c>
      <c r="AQ6" s="65">
        <f t="shared" si="5"/>
        <v>99</v>
      </c>
      <c r="AR6" s="65">
        <f t="shared" si="5"/>
        <v>103.9</v>
      </c>
      <c r="AS6" s="65" t="str">
        <f>IF(AS8="-","【-】","【"&amp;SUBSTITUTE(TEXT(AS8,"#,##0.0"),"-","△")&amp;"】")</f>
        <v>【102.5】</v>
      </c>
      <c r="AT6" s="65">
        <f>IF(AT8="-",NA(),AT8)</f>
        <v>78.5</v>
      </c>
      <c r="AU6" s="65">
        <f t="shared" ref="AU6:BC6" si="6">IF(AU8="-",NA(),AU8)</f>
        <v>78.8</v>
      </c>
      <c r="AV6" s="65">
        <f t="shared" si="6"/>
        <v>78.400000000000006</v>
      </c>
      <c r="AW6" s="65">
        <f t="shared" si="6"/>
        <v>81.599999999999994</v>
      </c>
      <c r="AX6" s="65">
        <f t="shared" si="6"/>
        <v>84.8</v>
      </c>
      <c r="AY6" s="65">
        <f t="shared" si="6"/>
        <v>91.6</v>
      </c>
      <c r="AZ6" s="65">
        <f t="shared" si="6"/>
        <v>92.1</v>
      </c>
      <c r="BA6" s="65">
        <f t="shared" si="6"/>
        <v>92.3</v>
      </c>
      <c r="BB6" s="65">
        <f t="shared" si="6"/>
        <v>92.4</v>
      </c>
      <c r="BC6" s="65">
        <f t="shared" si="6"/>
        <v>87.5</v>
      </c>
      <c r="BD6" s="65" t="str">
        <f>IF(BD8="-","【-】","【"&amp;SUBSTITUTE(TEXT(BD8,"#,##0.0"),"-","△")&amp;"】")</f>
        <v>【84.7】</v>
      </c>
      <c r="BE6" s="65">
        <f>IF(BE8="-",NA(),BE8)</f>
        <v>31.7</v>
      </c>
      <c r="BF6" s="65">
        <f t="shared" ref="BF6:BN6" si="7">IF(BF8="-",NA(),BF8)</f>
        <v>43.1</v>
      </c>
      <c r="BG6" s="65">
        <f t="shared" si="7"/>
        <v>47.9</v>
      </c>
      <c r="BH6" s="65">
        <f t="shared" si="7"/>
        <v>52.6</v>
      </c>
      <c r="BI6" s="65">
        <f t="shared" si="7"/>
        <v>37.4</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77.099999999999994</v>
      </c>
      <c r="BQ6" s="65">
        <f t="shared" ref="BQ6:BY6" si="8">IF(BQ8="-",NA(),BQ8)</f>
        <v>69.8</v>
      </c>
      <c r="BR6" s="65">
        <f t="shared" si="8"/>
        <v>68.3</v>
      </c>
      <c r="BS6" s="65">
        <f t="shared" si="8"/>
        <v>69.7</v>
      </c>
      <c r="BT6" s="65">
        <f t="shared" si="8"/>
        <v>70.8</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51300</v>
      </c>
      <c r="CB6" s="66">
        <f t="shared" ref="CB6:CJ6" si="9">IF(CB8="-",NA(),CB8)</f>
        <v>52554</v>
      </c>
      <c r="CC6" s="66">
        <f t="shared" si="9"/>
        <v>54165</v>
      </c>
      <c r="CD6" s="66">
        <f t="shared" si="9"/>
        <v>55298</v>
      </c>
      <c r="CE6" s="66">
        <f t="shared" si="9"/>
        <v>58582</v>
      </c>
      <c r="CF6" s="66">
        <f t="shared" si="9"/>
        <v>55265</v>
      </c>
      <c r="CG6" s="66">
        <f t="shared" si="9"/>
        <v>56892</v>
      </c>
      <c r="CH6" s="66">
        <f t="shared" si="9"/>
        <v>59108</v>
      </c>
      <c r="CI6" s="66">
        <f t="shared" si="9"/>
        <v>60271</v>
      </c>
      <c r="CJ6" s="66">
        <f t="shared" si="9"/>
        <v>63766</v>
      </c>
      <c r="CK6" s="65" t="str">
        <f>IF(CK8="-","【-】","【"&amp;SUBSTITUTE(TEXT(CK8,"#,##0"),"-","△")&amp;"】")</f>
        <v>【56,733】</v>
      </c>
      <c r="CL6" s="66">
        <f>IF(CL8="-",NA(),CL8)</f>
        <v>12237</v>
      </c>
      <c r="CM6" s="66">
        <f t="shared" ref="CM6:CU6" si="10">IF(CM8="-",NA(),CM8)</f>
        <v>12898</v>
      </c>
      <c r="CN6" s="66">
        <f t="shared" si="10"/>
        <v>13726</v>
      </c>
      <c r="CO6" s="66">
        <f t="shared" si="10"/>
        <v>15064</v>
      </c>
      <c r="CP6" s="66">
        <f t="shared" si="10"/>
        <v>16340</v>
      </c>
      <c r="CQ6" s="66">
        <f t="shared" si="10"/>
        <v>14455</v>
      </c>
      <c r="CR6" s="66">
        <f t="shared" si="10"/>
        <v>15171</v>
      </c>
      <c r="CS6" s="66">
        <f t="shared" si="10"/>
        <v>15887</v>
      </c>
      <c r="CT6" s="66">
        <f t="shared" si="10"/>
        <v>16979</v>
      </c>
      <c r="CU6" s="66">
        <f t="shared" si="10"/>
        <v>18423</v>
      </c>
      <c r="CV6" s="65" t="str">
        <f>IF(CV8="-","【-】","【"&amp;SUBSTITUTE(TEXT(CV8,"#,##0"),"-","△")&amp;"】")</f>
        <v>【16,778】</v>
      </c>
      <c r="CW6" s="65">
        <f>IF(CW8="-",NA(),CW8)</f>
        <v>67.3</v>
      </c>
      <c r="CX6" s="65">
        <f t="shared" ref="CX6:DF6" si="11">IF(CX8="-",NA(),CX8)</f>
        <v>68.8</v>
      </c>
      <c r="CY6" s="65">
        <f t="shared" si="11"/>
        <v>69.599999999999994</v>
      </c>
      <c r="CZ6" s="65">
        <f t="shared" si="11"/>
        <v>66.900000000000006</v>
      </c>
      <c r="DA6" s="65">
        <f t="shared" si="11"/>
        <v>61</v>
      </c>
      <c r="DB6" s="65">
        <f t="shared" si="11"/>
        <v>54.1</v>
      </c>
      <c r="DC6" s="65">
        <f t="shared" si="11"/>
        <v>53.8</v>
      </c>
      <c r="DD6" s="65">
        <f t="shared" si="11"/>
        <v>53</v>
      </c>
      <c r="DE6" s="65">
        <f t="shared" si="11"/>
        <v>53</v>
      </c>
      <c r="DF6" s="65">
        <f t="shared" si="11"/>
        <v>56.7</v>
      </c>
      <c r="DG6" s="65" t="str">
        <f>IF(DG8="-","【-】","【"&amp;SUBSTITUTE(TEXT(DG8,"#,##0.0"),"-","△")&amp;"】")</f>
        <v>【58.8】</v>
      </c>
      <c r="DH6" s="65">
        <f>IF(DH8="-",NA(),DH8)</f>
        <v>22.8</v>
      </c>
      <c r="DI6" s="65">
        <f t="shared" ref="DI6:DQ6" si="12">IF(DI8="-",NA(),DI8)</f>
        <v>22</v>
      </c>
      <c r="DJ6" s="65">
        <f t="shared" si="12"/>
        <v>22</v>
      </c>
      <c r="DK6" s="65">
        <f t="shared" si="12"/>
        <v>22</v>
      </c>
      <c r="DL6" s="65">
        <f t="shared" si="12"/>
        <v>22.2</v>
      </c>
      <c r="DM6" s="65">
        <f t="shared" si="12"/>
        <v>25.2</v>
      </c>
      <c r="DN6" s="65">
        <f t="shared" si="12"/>
        <v>25.4</v>
      </c>
      <c r="DO6" s="65">
        <f t="shared" si="12"/>
        <v>25.8</v>
      </c>
      <c r="DP6" s="65">
        <f t="shared" si="12"/>
        <v>26.4</v>
      </c>
      <c r="DQ6" s="65">
        <f t="shared" si="12"/>
        <v>26.2</v>
      </c>
      <c r="DR6" s="65" t="str">
        <f>IF(DR8="-","【-】","【"&amp;SUBSTITUTE(TEXT(DR8,"#,##0.0"),"-","△")&amp;"】")</f>
        <v>【24.8】</v>
      </c>
      <c r="DS6" s="65">
        <f>IF(DS8="-",NA(),DS8)</f>
        <v>18.5</v>
      </c>
      <c r="DT6" s="65">
        <f t="shared" ref="DT6:EB6" si="13">IF(DT8="-",NA(),DT8)</f>
        <v>26.1</v>
      </c>
      <c r="DU6" s="65">
        <f t="shared" si="13"/>
        <v>30.5</v>
      </c>
      <c r="DV6" s="65">
        <f t="shared" si="13"/>
        <v>36.700000000000003</v>
      </c>
      <c r="DW6" s="65">
        <f t="shared" si="13"/>
        <v>42.3</v>
      </c>
      <c r="DX6" s="65">
        <f t="shared" si="13"/>
        <v>52.5</v>
      </c>
      <c r="DY6" s="65">
        <f t="shared" si="13"/>
        <v>52.7</v>
      </c>
      <c r="DZ6" s="65">
        <f t="shared" si="13"/>
        <v>53.7</v>
      </c>
      <c r="EA6" s="65">
        <f t="shared" si="13"/>
        <v>56.4</v>
      </c>
      <c r="EB6" s="65">
        <f t="shared" si="13"/>
        <v>56.8</v>
      </c>
      <c r="EC6" s="65" t="str">
        <f>IF(EC8="-","【-】","【"&amp;SUBSTITUTE(TEXT(EC8,"#,##0.0"),"-","△")&amp;"】")</f>
        <v>【54.8】</v>
      </c>
      <c r="ED6" s="65">
        <f>IF(ED8="-",NA(),ED8)</f>
        <v>40.1</v>
      </c>
      <c r="EE6" s="65">
        <f t="shared" ref="EE6:EM6" si="14">IF(EE8="-",NA(),EE8)</f>
        <v>54.6</v>
      </c>
      <c r="EF6" s="65">
        <f t="shared" si="14"/>
        <v>61.4</v>
      </c>
      <c r="EG6" s="65">
        <f t="shared" si="14"/>
        <v>71.400000000000006</v>
      </c>
      <c r="EH6" s="65">
        <f t="shared" si="14"/>
        <v>78.5</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42294156</v>
      </c>
      <c r="EP6" s="66">
        <f t="shared" ref="EP6:EX6" si="15">IF(EP8="-",NA(),EP8)</f>
        <v>42597545</v>
      </c>
      <c r="EQ6" s="66">
        <f t="shared" si="15"/>
        <v>47019177</v>
      </c>
      <c r="ER6" s="66">
        <f t="shared" si="15"/>
        <v>47442222</v>
      </c>
      <c r="ES6" s="66">
        <f t="shared" si="15"/>
        <v>47959538</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158</v>
      </c>
      <c r="B7" s="63">
        <f t="shared" ref="B7:AH7" si="16">B8</f>
        <v>2020</v>
      </c>
      <c r="C7" s="63">
        <f t="shared" si="16"/>
        <v>239313</v>
      </c>
      <c r="D7" s="63">
        <f t="shared" si="16"/>
        <v>46</v>
      </c>
      <c r="E7" s="63">
        <f t="shared" si="16"/>
        <v>6</v>
      </c>
      <c r="F7" s="63">
        <f t="shared" si="16"/>
        <v>0</v>
      </c>
      <c r="G7" s="63">
        <f t="shared" si="16"/>
        <v>4</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32</v>
      </c>
      <c r="R7" s="63" t="str">
        <f t="shared" si="16"/>
        <v>対象</v>
      </c>
      <c r="S7" s="63" t="str">
        <f t="shared" si="16"/>
        <v>ド 透 I 訓 ガ</v>
      </c>
      <c r="T7" s="63" t="str">
        <f t="shared" si="16"/>
        <v>救 臨 災 地 輪</v>
      </c>
      <c r="U7" s="64" t="str">
        <f>U8</f>
        <v>-</v>
      </c>
      <c r="V7" s="64">
        <f>V8</f>
        <v>44291</v>
      </c>
      <c r="W7" s="63" t="str">
        <f>W8</f>
        <v>非該当</v>
      </c>
      <c r="X7" s="63" t="str">
        <f t="shared" si="16"/>
        <v>非該当</v>
      </c>
      <c r="Y7" s="63" t="str">
        <f t="shared" si="16"/>
        <v>７：１</v>
      </c>
      <c r="Z7" s="64">
        <f t="shared" si="16"/>
        <v>468</v>
      </c>
      <c r="AA7" s="64" t="str">
        <f t="shared" si="16"/>
        <v>-</v>
      </c>
      <c r="AB7" s="64" t="str">
        <f t="shared" si="16"/>
        <v>-</v>
      </c>
      <c r="AC7" s="64" t="str">
        <f t="shared" si="16"/>
        <v>-</v>
      </c>
      <c r="AD7" s="64" t="str">
        <f t="shared" si="16"/>
        <v>-</v>
      </c>
      <c r="AE7" s="64">
        <f t="shared" si="16"/>
        <v>468</v>
      </c>
      <c r="AF7" s="64">
        <f t="shared" si="16"/>
        <v>423</v>
      </c>
      <c r="AG7" s="64" t="str">
        <f t="shared" si="16"/>
        <v>-</v>
      </c>
      <c r="AH7" s="64">
        <f t="shared" si="16"/>
        <v>423</v>
      </c>
      <c r="AI7" s="65">
        <f>AI8</f>
        <v>90.5</v>
      </c>
      <c r="AJ7" s="65">
        <f t="shared" ref="AJ7:AR7" si="17">AJ8</f>
        <v>89.9</v>
      </c>
      <c r="AK7" s="65">
        <f t="shared" si="17"/>
        <v>96.7</v>
      </c>
      <c r="AL7" s="65">
        <f t="shared" si="17"/>
        <v>94.2</v>
      </c>
      <c r="AM7" s="65">
        <f t="shared" si="17"/>
        <v>108.8</v>
      </c>
      <c r="AN7" s="65">
        <f t="shared" si="17"/>
        <v>98.5</v>
      </c>
      <c r="AO7" s="65">
        <f t="shared" si="17"/>
        <v>98.7</v>
      </c>
      <c r="AP7" s="65">
        <f t="shared" si="17"/>
        <v>99</v>
      </c>
      <c r="AQ7" s="65">
        <f t="shared" si="17"/>
        <v>99</v>
      </c>
      <c r="AR7" s="65">
        <f t="shared" si="17"/>
        <v>103.9</v>
      </c>
      <c r="AS7" s="65"/>
      <c r="AT7" s="65">
        <f>AT8</f>
        <v>78.5</v>
      </c>
      <c r="AU7" s="65">
        <f t="shared" ref="AU7:BC7" si="18">AU8</f>
        <v>78.8</v>
      </c>
      <c r="AV7" s="65">
        <f t="shared" si="18"/>
        <v>78.400000000000006</v>
      </c>
      <c r="AW7" s="65">
        <f t="shared" si="18"/>
        <v>81.599999999999994</v>
      </c>
      <c r="AX7" s="65">
        <f t="shared" si="18"/>
        <v>84.8</v>
      </c>
      <c r="AY7" s="65">
        <f t="shared" si="18"/>
        <v>91.6</v>
      </c>
      <c r="AZ7" s="65">
        <f t="shared" si="18"/>
        <v>92.1</v>
      </c>
      <c r="BA7" s="65">
        <f t="shared" si="18"/>
        <v>92.3</v>
      </c>
      <c r="BB7" s="65">
        <f t="shared" si="18"/>
        <v>92.4</v>
      </c>
      <c r="BC7" s="65">
        <f t="shared" si="18"/>
        <v>87.5</v>
      </c>
      <c r="BD7" s="65"/>
      <c r="BE7" s="65">
        <f>BE8</f>
        <v>31.7</v>
      </c>
      <c r="BF7" s="65">
        <f t="shared" ref="BF7:BN7" si="19">BF8</f>
        <v>43.1</v>
      </c>
      <c r="BG7" s="65">
        <f t="shared" si="19"/>
        <v>47.9</v>
      </c>
      <c r="BH7" s="65">
        <f t="shared" si="19"/>
        <v>52.6</v>
      </c>
      <c r="BI7" s="65">
        <f t="shared" si="19"/>
        <v>37.4</v>
      </c>
      <c r="BJ7" s="65">
        <f t="shared" si="19"/>
        <v>42.9</v>
      </c>
      <c r="BK7" s="65">
        <f t="shared" si="19"/>
        <v>40.200000000000003</v>
      </c>
      <c r="BL7" s="65">
        <f t="shared" si="19"/>
        <v>40.4</v>
      </c>
      <c r="BM7" s="65">
        <f t="shared" si="19"/>
        <v>40.1</v>
      </c>
      <c r="BN7" s="65">
        <f t="shared" si="19"/>
        <v>40.799999999999997</v>
      </c>
      <c r="BO7" s="65"/>
      <c r="BP7" s="65">
        <f>BP8</f>
        <v>77.099999999999994</v>
      </c>
      <c r="BQ7" s="65">
        <f t="shared" ref="BQ7:BY7" si="20">BQ8</f>
        <v>69.8</v>
      </c>
      <c r="BR7" s="65">
        <f t="shared" si="20"/>
        <v>68.3</v>
      </c>
      <c r="BS7" s="65">
        <f t="shared" si="20"/>
        <v>69.7</v>
      </c>
      <c r="BT7" s="65">
        <f t="shared" si="20"/>
        <v>70.8</v>
      </c>
      <c r="BU7" s="65">
        <f t="shared" si="20"/>
        <v>76.099999999999994</v>
      </c>
      <c r="BV7" s="65">
        <f t="shared" si="20"/>
        <v>77</v>
      </c>
      <c r="BW7" s="65">
        <f t="shared" si="20"/>
        <v>77.599999999999994</v>
      </c>
      <c r="BX7" s="65">
        <f t="shared" si="20"/>
        <v>77</v>
      </c>
      <c r="BY7" s="65">
        <f t="shared" si="20"/>
        <v>68.400000000000006</v>
      </c>
      <c r="BZ7" s="65"/>
      <c r="CA7" s="66">
        <f>CA8</f>
        <v>51300</v>
      </c>
      <c r="CB7" s="66">
        <f t="shared" ref="CB7:CJ7" si="21">CB8</f>
        <v>52554</v>
      </c>
      <c r="CC7" s="66">
        <f t="shared" si="21"/>
        <v>54165</v>
      </c>
      <c r="CD7" s="66">
        <f t="shared" si="21"/>
        <v>55298</v>
      </c>
      <c r="CE7" s="66">
        <f t="shared" si="21"/>
        <v>58582</v>
      </c>
      <c r="CF7" s="66">
        <f t="shared" si="21"/>
        <v>55265</v>
      </c>
      <c r="CG7" s="66">
        <f t="shared" si="21"/>
        <v>56892</v>
      </c>
      <c r="CH7" s="66">
        <f t="shared" si="21"/>
        <v>59108</v>
      </c>
      <c r="CI7" s="66">
        <f t="shared" si="21"/>
        <v>60271</v>
      </c>
      <c r="CJ7" s="66">
        <f t="shared" si="21"/>
        <v>63766</v>
      </c>
      <c r="CK7" s="65"/>
      <c r="CL7" s="66">
        <f>CL8</f>
        <v>12237</v>
      </c>
      <c r="CM7" s="66">
        <f t="shared" ref="CM7:CU7" si="22">CM8</f>
        <v>12898</v>
      </c>
      <c r="CN7" s="66">
        <f t="shared" si="22"/>
        <v>13726</v>
      </c>
      <c r="CO7" s="66">
        <f t="shared" si="22"/>
        <v>15064</v>
      </c>
      <c r="CP7" s="66">
        <f t="shared" si="22"/>
        <v>16340</v>
      </c>
      <c r="CQ7" s="66">
        <f t="shared" si="22"/>
        <v>14455</v>
      </c>
      <c r="CR7" s="66">
        <f t="shared" si="22"/>
        <v>15171</v>
      </c>
      <c r="CS7" s="66">
        <f t="shared" si="22"/>
        <v>15887</v>
      </c>
      <c r="CT7" s="66">
        <f t="shared" si="22"/>
        <v>16979</v>
      </c>
      <c r="CU7" s="66">
        <f t="shared" si="22"/>
        <v>18423</v>
      </c>
      <c r="CV7" s="65"/>
      <c r="CW7" s="65">
        <f>CW8</f>
        <v>67.3</v>
      </c>
      <c r="CX7" s="65">
        <f t="shared" ref="CX7:DF7" si="23">CX8</f>
        <v>68.8</v>
      </c>
      <c r="CY7" s="65">
        <f t="shared" si="23"/>
        <v>69.599999999999994</v>
      </c>
      <c r="CZ7" s="65">
        <f t="shared" si="23"/>
        <v>66.900000000000006</v>
      </c>
      <c r="DA7" s="65">
        <f t="shared" si="23"/>
        <v>61</v>
      </c>
      <c r="DB7" s="65">
        <f t="shared" si="23"/>
        <v>54.1</v>
      </c>
      <c r="DC7" s="65">
        <f t="shared" si="23"/>
        <v>53.8</v>
      </c>
      <c r="DD7" s="65">
        <f t="shared" si="23"/>
        <v>53</v>
      </c>
      <c r="DE7" s="65">
        <f t="shared" si="23"/>
        <v>53</v>
      </c>
      <c r="DF7" s="65">
        <f t="shared" si="23"/>
        <v>56.7</v>
      </c>
      <c r="DG7" s="65"/>
      <c r="DH7" s="65">
        <f>DH8</f>
        <v>22.8</v>
      </c>
      <c r="DI7" s="65">
        <f t="shared" ref="DI7:DQ7" si="24">DI8</f>
        <v>22</v>
      </c>
      <c r="DJ7" s="65">
        <f t="shared" si="24"/>
        <v>22</v>
      </c>
      <c r="DK7" s="65">
        <f t="shared" si="24"/>
        <v>22</v>
      </c>
      <c r="DL7" s="65">
        <f t="shared" si="24"/>
        <v>22.2</v>
      </c>
      <c r="DM7" s="65">
        <f t="shared" si="24"/>
        <v>25.2</v>
      </c>
      <c r="DN7" s="65">
        <f t="shared" si="24"/>
        <v>25.4</v>
      </c>
      <c r="DO7" s="65">
        <f t="shared" si="24"/>
        <v>25.8</v>
      </c>
      <c r="DP7" s="65">
        <f t="shared" si="24"/>
        <v>26.4</v>
      </c>
      <c r="DQ7" s="65">
        <f t="shared" si="24"/>
        <v>26.2</v>
      </c>
      <c r="DR7" s="65"/>
      <c r="DS7" s="65">
        <f>DS8</f>
        <v>18.5</v>
      </c>
      <c r="DT7" s="65">
        <f t="shared" ref="DT7:EB7" si="25">DT8</f>
        <v>26.1</v>
      </c>
      <c r="DU7" s="65">
        <f t="shared" si="25"/>
        <v>30.5</v>
      </c>
      <c r="DV7" s="65">
        <f t="shared" si="25"/>
        <v>36.700000000000003</v>
      </c>
      <c r="DW7" s="65">
        <f t="shared" si="25"/>
        <v>42.3</v>
      </c>
      <c r="DX7" s="65">
        <f t="shared" si="25"/>
        <v>52.5</v>
      </c>
      <c r="DY7" s="65">
        <f t="shared" si="25"/>
        <v>52.7</v>
      </c>
      <c r="DZ7" s="65">
        <f t="shared" si="25"/>
        <v>53.7</v>
      </c>
      <c r="EA7" s="65">
        <f t="shared" si="25"/>
        <v>56.4</v>
      </c>
      <c r="EB7" s="65">
        <f t="shared" si="25"/>
        <v>56.8</v>
      </c>
      <c r="EC7" s="65"/>
      <c r="ED7" s="65">
        <f>ED8</f>
        <v>40.1</v>
      </c>
      <c r="EE7" s="65">
        <f t="shared" ref="EE7:EM7" si="26">EE8</f>
        <v>54.6</v>
      </c>
      <c r="EF7" s="65">
        <f t="shared" si="26"/>
        <v>61.4</v>
      </c>
      <c r="EG7" s="65">
        <f t="shared" si="26"/>
        <v>71.400000000000006</v>
      </c>
      <c r="EH7" s="65">
        <f t="shared" si="26"/>
        <v>78.5</v>
      </c>
      <c r="EI7" s="65">
        <f t="shared" si="26"/>
        <v>66.099999999999994</v>
      </c>
      <c r="EJ7" s="65">
        <f t="shared" si="26"/>
        <v>68.400000000000006</v>
      </c>
      <c r="EK7" s="65">
        <f t="shared" si="26"/>
        <v>69.3</v>
      </c>
      <c r="EL7" s="65">
        <f t="shared" si="26"/>
        <v>71.099999999999994</v>
      </c>
      <c r="EM7" s="65">
        <f t="shared" si="26"/>
        <v>69.8</v>
      </c>
      <c r="EN7" s="65"/>
      <c r="EO7" s="66">
        <f>EO8</f>
        <v>42294156</v>
      </c>
      <c r="EP7" s="66">
        <f t="shared" ref="EP7:EX7" si="27">EP8</f>
        <v>42597545</v>
      </c>
      <c r="EQ7" s="66">
        <f t="shared" si="27"/>
        <v>47019177</v>
      </c>
      <c r="ER7" s="66">
        <f t="shared" si="27"/>
        <v>47442222</v>
      </c>
      <c r="ES7" s="66">
        <f t="shared" si="27"/>
        <v>47959538</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239313</v>
      </c>
      <c r="D8" s="68">
        <v>46</v>
      </c>
      <c r="E8" s="68">
        <v>6</v>
      </c>
      <c r="F8" s="68">
        <v>0</v>
      </c>
      <c r="G8" s="68">
        <v>4</v>
      </c>
      <c r="H8" s="68" t="s">
        <v>159</v>
      </c>
      <c r="I8" s="68" t="s">
        <v>160</v>
      </c>
      <c r="J8" s="68" t="s">
        <v>161</v>
      </c>
      <c r="K8" s="68" t="s">
        <v>162</v>
      </c>
      <c r="L8" s="68" t="s">
        <v>163</v>
      </c>
      <c r="M8" s="68" t="s">
        <v>164</v>
      </c>
      <c r="N8" s="68" t="s">
        <v>165</v>
      </c>
      <c r="O8" s="68" t="s">
        <v>166</v>
      </c>
      <c r="P8" s="68" t="s">
        <v>167</v>
      </c>
      <c r="Q8" s="69">
        <v>32</v>
      </c>
      <c r="R8" s="68" t="s">
        <v>168</v>
      </c>
      <c r="S8" s="68" t="s">
        <v>169</v>
      </c>
      <c r="T8" s="68" t="s">
        <v>170</v>
      </c>
      <c r="U8" s="69" t="s">
        <v>39</v>
      </c>
      <c r="V8" s="69">
        <v>44291</v>
      </c>
      <c r="W8" s="68" t="s">
        <v>171</v>
      </c>
      <c r="X8" s="68" t="s">
        <v>171</v>
      </c>
      <c r="Y8" s="70" t="s">
        <v>172</v>
      </c>
      <c r="Z8" s="69">
        <v>468</v>
      </c>
      <c r="AA8" s="69" t="s">
        <v>39</v>
      </c>
      <c r="AB8" s="69" t="s">
        <v>39</v>
      </c>
      <c r="AC8" s="69" t="s">
        <v>39</v>
      </c>
      <c r="AD8" s="69" t="s">
        <v>39</v>
      </c>
      <c r="AE8" s="69">
        <v>468</v>
      </c>
      <c r="AF8" s="69">
        <v>423</v>
      </c>
      <c r="AG8" s="69" t="s">
        <v>39</v>
      </c>
      <c r="AH8" s="69">
        <v>423</v>
      </c>
      <c r="AI8" s="71">
        <v>90.5</v>
      </c>
      <c r="AJ8" s="71">
        <v>89.9</v>
      </c>
      <c r="AK8" s="71">
        <v>96.7</v>
      </c>
      <c r="AL8" s="71">
        <v>94.2</v>
      </c>
      <c r="AM8" s="71">
        <v>108.8</v>
      </c>
      <c r="AN8" s="71">
        <v>98.5</v>
      </c>
      <c r="AO8" s="71">
        <v>98.7</v>
      </c>
      <c r="AP8" s="71">
        <v>99</v>
      </c>
      <c r="AQ8" s="71">
        <v>99</v>
      </c>
      <c r="AR8" s="71">
        <v>103.9</v>
      </c>
      <c r="AS8" s="71">
        <v>102.5</v>
      </c>
      <c r="AT8" s="71">
        <v>78.5</v>
      </c>
      <c r="AU8" s="71">
        <v>78.8</v>
      </c>
      <c r="AV8" s="71">
        <v>78.400000000000006</v>
      </c>
      <c r="AW8" s="71">
        <v>81.599999999999994</v>
      </c>
      <c r="AX8" s="71">
        <v>84.8</v>
      </c>
      <c r="AY8" s="71">
        <v>91.6</v>
      </c>
      <c r="AZ8" s="71">
        <v>92.1</v>
      </c>
      <c r="BA8" s="71">
        <v>92.3</v>
      </c>
      <c r="BB8" s="71">
        <v>92.4</v>
      </c>
      <c r="BC8" s="71">
        <v>87.5</v>
      </c>
      <c r="BD8" s="71">
        <v>84.7</v>
      </c>
      <c r="BE8" s="72">
        <v>31.7</v>
      </c>
      <c r="BF8" s="72">
        <v>43.1</v>
      </c>
      <c r="BG8" s="72">
        <v>47.9</v>
      </c>
      <c r="BH8" s="72">
        <v>52.6</v>
      </c>
      <c r="BI8" s="72">
        <v>37.4</v>
      </c>
      <c r="BJ8" s="72">
        <v>42.9</v>
      </c>
      <c r="BK8" s="72">
        <v>40.200000000000003</v>
      </c>
      <c r="BL8" s="72">
        <v>40.4</v>
      </c>
      <c r="BM8" s="72">
        <v>40.1</v>
      </c>
      <c r="BN8" s="72">
        <v>40.799999999999997</v>
      </c>
      <c r="BO8" s="72">
        <v>69.3</v>
      </c>
      <c r="BP8" s="71">
        <v>77.099999999999994</v>
      </c>
      <c r="BQ8" s="71">
        <v>69.8</v>
      </c>
      <c r="BR8" s="71">
        <v>68.3</v>
      </c>
      <c r="BS8" s="71">
        <v>69.7</v>
      </c>
      <c r="BT8" s="71">
        <v>70.8</v>
      </c>
      <c r="BU8" s="71">
        <v>76.099999999999994</v>
      </c>
      <c r="BV8" s="71">
        <v>77</v>
      </c>
      <c r="BW8" s="71">
        <v>77.599999999999994</v>
      </c>
      <c r="BX8" s="71">
        <v>77</v>
      </c>
      <c r="BY8" s="71">
        <v>68.400000000000006</v>
      </c>
      <c r="BZ8" s="71">
        <v>67.2</v>
      </c>
      <c r="CA8" s="72">
        <v>51300</v>
      </c>
      <c r="CB8" s="72">
        <v>52554</v>
      </c>
      <c r="CC8" s="72">
        <v>54165</v>
      </c>
      <c r="CD8" s="72">
        <v>55298</v>
      </c>
      <c r="CE8" s="72">
        <v>58582</v>
      </c>
      <c r="CF8" s="72">
        <v>55265</v>
      </c>
      <c r="CG8" s="72">
        <v>56892</v>
      </c>
      <c r="CH8" s="72">
        <v>59108</v>
      </c>
      <c r="CI8" s="72">
        <v>60271</v>
      </c>
      <c r="CJ8" s="72">
        <v>63766</v>
      </c>
      <c r="CK8" s="71">
        <v>56733</v>
      </c>
      <c r="CL8" s="72">
        <v>12237</v>
      </c>
      <c r="CM8" s="72">
        <v>12898</v>
      </c>
      <c r="CN8" s="72">
        <v>13726</v>
      </c>
      <c r="CO8" s="72">
        <v>15064</v>
      </c>
      <c r="CP8" s="72">
        <v>16340</v>
      </c>
      <c r="CQ8" s="72">
        <v>14455</v>
      </c>
      <c r="CR8" s="72">
        <v>15171</v>
      </c>
      <c r="CS8" s="72">
        <v>15887</v>
      </c>
      <c r="CT8" s="72">
        <v>16979</v>
      </c>
      <c r="CU8" s="72">
        <v>18423</v>
      </c>
      <c r="CV8" s="71">
        <v>16778</v>
      </c>
      <c r="CW8" s="72">
        <v>67.3</v>
      </c>
      <c r="CX8" s="72">
        <v>68.8</v>
      </c>
      <c r="CY8" s="72">
        <v>69.599999999999994</v>
      </c>
      <c r="CZ8" s="72">
        <v>66.900000000000006</v>
      </c>
      <c r="DA8" s="72">
        <v>61</v>
      </c>
      <c r="DB8" s="72">
        <v>54.1</v>
      </c>
      <c r="DC8" s="72">
        <v>53.8</v>
      </c>
      <c r="DD8" s="72">
        <v>53</v>
      </c>
      <c r="DE8" s="72">
        <v>53</v>
      </c>
      <c r="DF8" s="72">
        <v>56.7</v>
      </c>
      <c r="DG8" s="72">
        <v>58.8</v>
      </c>
      <c r="DH8" s="72">
        <v>22.8</v>
      </c>
      <c r="DI8" s="72">
        <v>22</v>
      </c>
      <c r="DJ8" s="72">
        <v>22</v>
      </c>
      <c r="DK8" s="72">
        <v>22</v>
      </c>
      <c r="DL8" s="72">
        <v>22.2</v>
      </c>
      <c r="DM8" s="72">
        <v>25.2</v>
      </c>
      <c r="DN8" s="72">
        <v>25.4</v>
      </c>
      <c r="DO8" s="72">
        <v>25.8</v>
      </c>
      <c r="DP8" s="72">
        <v>26.4</v>
      </c>
      <c r="DQ8" s="72">
        <v>26.2</v>
      </c>
      <c r="DR8" s="72">
        <v>24.8</v>
      </c>
      <c r="DS8" s="71">
        <v>18.5</v>
      </c>
      <c r="DT8" s="71">
        <v>26.1</v>
      </c>
      <c r="DU8" s="71">
        <v>30.5</v>
      </c>
      <c r="DV8" s="71">
        <v>36.700000000000003</v>
      </c>
      <c r="DW8" s="71">
        <v>42.3</v>
      </c>
      <c r="DX8" s="71">
        <v>52.5</v>
      </c>
      <c r="DY8" s="71">
        <v>52.7</v>
      </c>
      <c r="DZ8" s="71">
        <v>53.7</v>
      </c>
      <c r="EA8" s="71">
        <v>56.4</v>
      </c>
      <c r="EB8" s="71">
        <v>56.8</v>
      </c>
      <c r="EC8" s="71">
        <v>54.8</v>
      </c>
      <c r="ED8" s="71">
        <v>40.1</v>
      </c>
      <c r="EE8" s="71">
        <v>54.6</v>
      </c>
      <c r="EF8" s="71">
        <v>61.4</v>
      </c>
      <c r="EG8" s="71">
        <v>71.400000000000006</v>
      </c>
      <c r="EH8" s="71">
        <v>78.5</v>
      </c>
      <c r="EI8" s="71">
        <v>66.099999999999994</v>
      </c>
      <c r="EJ8" s="71">
        <v>68.400000000000006</v>
      </c>
      <c r="EK8" s="71">
        <v>69.3</v>
      </c>
      <c r="EL8" s="71">
        <v>71.099999999999994</v>
      </c>
      <c r="EM8" s="71">
        <v>69.8</v>
      </c>
      <c r="EN8" s="71">
        <v>70.3</v>
      </c>
      <c r="EO8" s="72">
        <v>42294156</v>
      </c>
      <c r="EP8" s="72">
        <v>42597545</v>
      </c>
      <c r="EQ8" s="72">
        <v>47019177</v>
      </c>
      <c r="ER8" s="72">
        <v>47442222</v>
      </c>
      <c r="ES8" s="72">
        <v>47959538</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2022-02-04T05:28:25Z</cp:lastPrinted>
  <dcterms:created xsi:type="dcterms:W3CDTF">2021-12-03T08:47:28Z</dcterms:created>
  <dcterms:modified xsi:type="dcterms:W3CDTF">2022-02-05T23:12:05Z</dcterms:modified>
  <cp:category/>
</cp:coreProperties>
</file>