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62BDED2D-80D4-4659-AD4D-F6C234DD6A5A}" xr6:coauthVersionLast="36" xr6:coauthVersionMax="36" xr10:uidLastSave="{00000000-0000-0000-0000-000000000000}"/>
  <workbookProtection workbookAlgorithmName="SHA-512" workbookHashValue="2epPgqHCW8VApymeNYxjc5+1PW2qSu1axi0bSeGHuzlNqbIhU9U/KlOnzBllTi8jHzCIDUe2aTaxN/5/RecTuw==" workbookSaltValue="bfzuaA59fwGpjyX6A9iKSw==" workbookSpinCount="100000" lockStructure="1"/>
  <bookViews>
    <workbookView xWindow="0" yWindow="0" windowWidth="20490" windowHeight="76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G85" i="4"/>
  <c r="BB10" i="4"/>
  <c r="AT10" i="4"/>
  <c r="AL10" i="4"/>
  <c r="W10" i="4"/>
  <c r="P10" i="4"/>
  <c r="I10" i="4"/>
  <c r="B10" i="4"/>
  <c r="BB8" i="4"/>
  <c r="AT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<sst xmlns="http://schemas.openxmlformats.org/spreadsheetml/2006/main" count="228" uniqueCount="114">
  <si>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</si>
  <si>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</si>
  <si>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</si>
  <si>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</si>
  <si>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</si>
  <si>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</si>
  <si>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</si>
  <si>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</si>
  <si>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</si>
  <si>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</si>
  <si>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</si>
  <si>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</si>
  <si>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</si>
  <si>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</si>
  <si>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</si>
  <si>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</si>
  <si>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</si>
  <si>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</si>
  <si>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</si>
  <si>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</si>
  <si>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</si>
  <si>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</si>
  <si>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</si>
  <si>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</si>
  <si>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</si>
  <si>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</si>
  <si>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</si>
  <si>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</si>
  <si>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</si>
  <si>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</si>
  <si>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</si>
  <si>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</si>
  <si>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</si>
  <si>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</si>
  <si>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</si>
  <si>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</si>
  <si>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</si>
  <si>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</si>
  <si>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</si>
  <si>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</si>
  <si>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</si>
  <si>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</si>
  <si>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</si>
  <si>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</si>
  <si>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</si>
  <si>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</si>
  <si>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</si>
  <si>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</si>
  <si>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</si>
  <si>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</si>
  <si>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</si>
  <si>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</si>
  <si>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</si>
  <si>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</si>
  <si>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</si>
  <si>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</si>
  <si>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</si>
  <si>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</si>
  <si>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</si>
  <si>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</si>
  <si>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</si>
  <si>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</si>
  <si>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</si>
  <si>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</si>
  <si>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</si>
  <si>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</si>
  <si>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</si>
  <si>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</si>
  <si>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</si>
  <si>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</si>
  <si>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</si>
  <si>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</si>
  <si>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</si>
  <si>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</si>
  <si>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</si>
  <si>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</si>
  <si>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</si>
  <si>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</si>
  <si>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</si>
  <si>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</si>
  <si>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</si>
  <si>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</si>
  <si>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</si>
  <si>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</si>
  <si>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</si>
  <si>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</si>
  <si>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</si>
  <si>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</si>
  <si>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</si>
  <si>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</si>
  <si>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</si>
  <si>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</si>
  <si>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</si>
  <si>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</si>
  <si>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</si>
  <si>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</si>
  <si>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</si>
  <si>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</si>
  <si>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</si>
  <si>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</si>
  <si>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</si>
  <si>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</si>
  <si>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</si>
  <si>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</si>
  <si>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</si>
  <si>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</si>
  <si>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</si>
  <si>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</si>
  <si>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</si>
  <si>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</si>
  <si>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</si>
  <si>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最初に、昨年比で激変した指標⑤を説明します。
　減少原因は「新型コロナウイルス対策関連水道使用料調定減額」による給水収益の減少(△316,126,100円)ですが、この額は全て一般会計から「営業外収益」として補填済です。仮にこの補填額を全て給水収益とすれば指標⑤は「109.42%」とほぼ例年通りの値となります。
　以上を踏まえると、指標①②③⑤⑧は全国平均及び類似団体平均よりも望ましい値となりました。
　指標⑥については、当市は全国平均および類似団体平均を下回っています。次に指標⑤については、109.42%とすれば当市は全国平均および類似団体平均を上回っています。この２点から、当市は給水に要する費用が他団体より少なく、かつその費用回収ができていると判断できます。加えて、企業債残高も減少していることから、指標④においても健全な状態にあると判断できます。
　指標⑦について、指標⑧と組み合わせて施設の収益性の観点から説明します。指標⑦は一般的には高い数値であることが望まれます。当市は全国平均および類似団体平均を上回っています。指標⑧も当市は全国平均および類似団体平均を上回っています。この2点が共に高水準であることは、施設稼動が収益に繋がっていることを示しており、施設の収益性は高いと判断できます。</t>
    <rPh sb="48" eb="49">
      <t>リョウ</t>
    </rPh>
    <rPh sb="239" eb="240">
      <t>ツギ</t>
    </rPh>
    <rPh sb="531" eb="532">
      <t>シメ</t>
    </rPh>
    <phoneticPr fontId="4"/>
  </si>
  <si>
    <t>　指標①②は全国平均および類似団体平均を共に上回る状態が続いています。このことから、全体的には老朽化が進んでいると判断されます。
　指標③については、全国平均および類似団体平均を共に下回りました。管路布設・更新工事の件数や管路延長距離が減少傾向にありますが、これは大口径基幹管路の耐震化や施工困難個所の更新が集中しつつあり距離数としての管路更新がなかなか進まないことによります。このため指標③のような布設距離数を基とする指標は悪化するものの、将来へ向けた施設投資は着実に実施しております。</t>
    <rPh sb="91" eb="93">
      <t>シタマワ</t>
    </rPh>
    <rPh sb="115" eb="117">
      <t>キョリ</t>
    </rPh>
    <rPh sb="204" eb="205">
      <t>スウ</t>
    </rPh>
    <rPh sb="227" eb="229">
      <t>シセツ</t>
    </rPh>
    <phoneticPr fontId="4"/>
  </si>
  <si>
    <t>　「経営の健全性・効率性」の指標については、現時点で早急な改善を要するものはありません。
　対して「老朽化の状況」の指標は、老朽化が進行していることを示しています。現時点での③管路更新率0.59%という値は全管路の更新に約170年を要することを示しており、楽観視はできません。
　以上を踏まえると、当市の水道事業は現時点では良好な経営状況を示してはいるものの、将来展望としては施設更新時期の到来による投資額の増加や、人口減少などによる水需要そのものの減少など、経営環境は悪化していくことが予想されます。
　今後、令和元年度に策定した経営戦略に基づき、施設の計画的な維持更新、財政基盤の強化、技術継承による組織力・お客さまサービスの向上に引き続き取り組むと共に、経営戦略の進捗管理を行いながら、策定から5年を目途に見直しを行っていきます。</t>
    <rPh sb="82" eb="85">
      <t>ゲンジテン</t>
    </rPh>
    <rPh sb="140" eb="142">
      <t>イジョウ</t>
    </rPh>
    <rPh sb="143" eb="144">
      <t>フ</t>
    </rPh>
    <rPh sb="230" eb="232">
      <t>ケイエイ</t>
    </rPh>
    <rPh sb="232" eb="234">
      <t>カンキョウ</t>
    </rPh>
    <rPh sb="235" eb="237">
      <t>アッカ</t>
    </rPh>
    <rPh sb="253" eb="255">
      <t>コンゴ</t>
    </rPh>
    <rPh sb="262" eb="264">
      <t>サクテイ</t>
    </rPh>
    <rPh sb="266" eb="268">
      <t>ケイエイ</t>
    </rPh>
    <rPh sb="268" eb="270">
      <t>センリャク</t>
    </rPh>
    <rPh sb="271" eb="272">
      <t>モト</t>
    </rPh>
    <rPh sb="278" eb="281">
      <t>ケイカクテキ</t>
    </rPh>
    <rPh sb="282" eb="284">
      <t>イジ</t>
    </rPh>
    <rPh sb="284" eb="286">
      <t>コウシン</t>
    </rPh>
    <rPh sb="287" eb="289">
      <t>ザイセイ</t>
    </rPh>
    <rPh sb="289" eb="291">
      <t>キバン</t>
    </rPh>
    <rPh sb="292" eb="294">
      <t>キョウカ</t>
    </rPh>
    <rPh sb="295" eb="297">
      <t>ギジュツ</t>
    </rPh>
    <rPh sb="297" eb="299">
      <t>ケイショウ</t>
    </rPh>
    <rPh sb="302" eb="305">
      <t>ソシキリョク</t>
    </rPh>
    <rPh sb="318" eb="319">
      <t>ヒ</t>
    </rPh>
    <rPh sb="320" eb="321">
      <t>ツヅ</t>
    </rPh>
    <rPh sb="327" eb="328">
      <t>トモ</t>
    </rPh>
    <rPh sb="330" eb="332">
      <t>ケイエイ</t>
    </rPh>
    <rPh sb="332" eb="334">
      <t>センリャク</t>
    </rPh>
    <rPh sb="335" eb="337">
      <t>シンチョク</t>
    </rPh>
    <rPh sb="337" eb="339">
      <t>カンリ</t>
    </rPh>
    <rPh sb="340" eb="34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</si>
</sst>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0.93</c:v>
                </c:pt>
                <c:pt idx="1">
                  <c:v>1.1200000000000001</c:v>
                </c:pt>
                <c:pt idx="2">
                  <c:v>0.63</c:v>
                </c:pt>
                <c:pt idx="3">
                  <c:v>0.75</c:v>
                </c:pt>
                <c:pt idx="4">
                  <c:v>0.59</c:v>
                </c:pt>
              </c:numCache>
            </c:numRef>
          </c:val>
          <c:extLst>
            <c:ext xmlns:c16="http://schemas.microsoft.com/office/drawing/2014/chart" uri="{C3380CC4-5D6E-409C-BE32-E72D297353CC}">
              <c16:uniqueId val="{00000000-DEE1-4334-931D-AA75E622BA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DEE1-4334-931D-AA75E622BA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72.97</c:v>
                </c:pt>
                <c:pt idx="1">
                  <c:v>73.260000000000005</c:v>
                </c:pt>
                <c:pt idx="2">
                  <c:v>73.11</c:v>
                </c:pt>
                <c:pt idx="3">
                  <c:v>72.22</c:v>
                </c:pt>
                <c:pt idx="4">
                  <c:v>74.06</c:v>
                </c:pt>
              </c:numCache>
            </c:numRef>
          </c:val>
          <c:extLst>
            <c:ext xmlns:c16="http://schemas.microsoft.com/office/drawing/2014/chart" uri="{C3380CC4-5D6E-409C-BE32-E72D297353CC}">
              <c16:uniqueId val="{00000000-7D5A-4B55-88BD-0006D0EED8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7D5A-4B55-88BD-0006D0EED8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93.42</c:v>
                </c:pt>
                <c:pt idx="1">
                  <c:v>93.69</c:v>
                </c:pt>
                <c:pt idx="2">
                  <c:v>93.47</c:v>
                </c:pt>
                <c:pt idx="3">
                  <c:v>93.23</c:v>
                </c:pt>
                <c:pt idx="4">
                  <c:v>92.91</c:v>
                </c:pt>
              </c:numCache>
            </c:numRef>
          </c:val>
          <c:extLst>
            <c:ext xmlns:c16="http://schemas.microsoft.com/office/drawing/2014/chart" uri="{C3380CC4-5D6E-409C-BE32-E72D297353CC}">
              <c16:uniqueId val="{00000000-08D6-45DA-BC70-B06723858D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08D6-45DA-BC70-B06723858D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111.36</c:v>
                </c:pt>
                <c:pt idx="1">
                  <c:v>114.68</c:v>
                </c:pt>
                <c:pt idx="2">
                  <c:v>120.73</c:v>
                </c:pt>
                <c:pt idx="3">
                  <c:v>115.83</c:v>
                </c:pt>
                <c:pt idx="4">
                  <c:v>115.35</c:v>
                </c:pt>
              </c:numCache>
            </c:numRef>
          </c:val>
          <c:extLst>
            <c:ext xmlns:c16="http://schemas.microsoft.com/office/drawing/2014/chart" uri="{C3380CC4-5D6E-409C-BE32-E72D297353CC}">
              <c16:uniqueId val="{00000000-DD59-430B-B6C7-9CED141A14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DD59-430B-B6C7-9CED141A14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50.55</c:v>
                </c:pt>
                <c:pt idx="1">
                  <c:v>50.75</c:v>
                </c:pt>
                <c:pt idx="2">
                  <c:v>51.69</c:v>
                </c:pt>
                <c:pt idx="3">
                  <c:v>52.43</c:v>
                </c:pt>
                <c:pt idx="4">
                  <c:v>53.25</c:v>
                </c:pt>
              </c:numCache>
            </c:numRef>
          </c:val>
          <c:extLst>
            <c:ext xmlns:c16="http://schemas.microsoft.com/office/drawing/2014/chart" uri="{C3380CC4-5D6E-409C-BE32-E72D297353CC}">
              <c16:uniqueId val="{00000000-1EF8-4486-9F43-1C5C205364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1EF8-4486-9F43-1C5C205364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19.52</c:v>
                </c:pt>
                <c:pt idx="1">
                  <c:v>20.59</c:v>
                </c:pt>
                <c:pt idx="2">
                  <c:v>22.08</c:v>
                </c:pt>
                <c:pt idx="3">
                  <c:v>25.02</c:v>
                </c:pt>
                <c:pt idx="4">
                  <c:v>27.94</c:v>
                </c:pt>
              </c:numCache>
            </c:numRef>
          </c:val>
          <c:extLst>
            <c:ext xmlns:c16="http://schemas.microsoft.com/office/drawing/2014/chart" uri="{C3380CC4-5D6E-409C-BE32-E72D297353CC}">
              <c16:uniqueId val="{00000000-A7C6-44F5-AD85-A17073DEF1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A7C6-44F5-AD85-A17073DEF1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D7-430E-B760-76D3DE10C6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0DD7-430E-B760-76D3DE10C6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638.58000000000004</c:v>
                </c:pt>
                <c:pt idx="1">
                  <c:v>544.28</c:v>
                </c:pt>
                <c:pt idx="2">
                  <c:v>878.46</c:v>
                </c:pt>
                <c:pt idx="3">
                  <c:v>903.32</c:v>
                </c:pt>
                <c:pt idx="4">
                  <c:v>965.75</c:v>
                </c:pt>
              </c:numCache>
            </c:numRef>
          </c:val>
          <c:extLst>
            <c:ext xmlns:c16="http://schemas.microsoft.com/office/drawing/2014/chart" uri="{C3380CC4-5D6E-409C-BE32-E72D297353CC}">
              <c16:uniqueId val="{00000000-16C8-4999-9279-35934D28C3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16C8-4999-9279-35934D28C3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96.46</c:v>
                </c:pt>
                <c:pt idx="1">
                  <c:v>85.21</c:v>
                </c:pt>
                <c:pt idx="2">
                  <c:v>75.59</c:v>
                </c:pt>
                <c:pt idx="3">
                  <c:v>66.7</c:v>
                </c:pt>
                <c:pt idx="4">
                  <c:v>65.319999999999993</c:v>
                </c:pt>
              </c:numCache>
            </c:numRef>
          </c:val>
          <c:extLst>
            <c:ext xmlns:c16="http://schemas.microsoft.com/office/drawing/2014/chart" uri="{C3380CC4-5D6E-409C-BE32-E72D297353CC}">
              <c16:uniqueId val="{00000000-920A-4412-9EBC-CBE94870EF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920A-4412-9EBC-CBE94870EF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104.72</c:v>
                </c:pt>
                <c:pt idx="1">
                  <c:v>107.98</c:v>
                </c:pt>
                <c:pt idx="2">
                  <c:v>113.6</c:v>
                </c:pt>
                <c:pt idx="3">
                  <c:v>109.3</c:v>
                </c:pt>
                <c:pt idx="4">
                  <c:v>94.73</c:v>
                </c:pt>
              </c:numCache>
            </c:numRef>
          </c:val>
          <c:extLst>
            <c:ext xmlns:c16="http://schemas.microsoft.com/office/drawing/2014/chart" uri="{C3380CC4-5D6E-409C-BE32-E72D297353CC}">
              <c16:uniqueId val="{00000000-8207-4809-9689-81E5ACC95E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8207-4809-9689-81E5ACC95E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120.02</c:v>
                </c:pt>
                <c:pt idx="1">
                  <c:v>116.88</c:v>
                </c:pt>
                <c:pt idx="2">
                  <c:v>111.03</c:v>
                </c:pt>
                <c:pt idx="3">
                  <c:v>115.17</c:v>
                </c:pt>
                <c:pt idx="4">
                  <c:v>114.15</c:v>
                </c:pt>
              </c:numCache>
            </c:numRef>
          </c:val>
          <c:extLst>
            <c:ext xmlns:c16="http://schemas.microsoft.com/office/drawing/2014/chart" uri="{C3380CC4-5D6E-409C-BE32-E72D297353CC}">
              <c16:uniqueId val="{00000000-7C01-455F-88C5-F9051F86DB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7C01-455F-88C5-F9051F86DB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小牧市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152249</v>
      </c>
      <c r="AM8" s="61"/>
      <c r="AN8" s="61"/>
      <c r="AO8" s="61"/>
      <c r="AP8" s="61"/>
      <c r="AQ8" s="61"/>
      <c r="AR8" s="61"/>
      <c r="AS8" s="61"/>
      <c r="AT8" s="52">
        <f>データ!$S$6</f>
        <v>62.81</v>
      </c>
      <c r="AU8" s="53"/>
      <c r="AV8" s="53"/>
      <c r="AW8" s="53"/>
      <c r="AX8" s="53"/>
      <c r="AY8" s="53"/>
      <c r="AZ8" s="53"/>
      <c r="BA8" s="53"/>
      <c r="BB8" s="54">
        <f>データ!$T$6</f>
        <v>2423.96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93.36</v>
      </c>
      <c r="J10" s="53"/>
      <c r="K10" s="53"/>
      <c r="L10" s="53"/>
      <c r="M10" s="53"/>
      <c r="N10" s="53"/>
      <c r="O10" s="64"/>
      <c r="P10" s="54">
        <f>データ!$P$6</f>
        <v>99.95</v>
      </c>
      <c r="Q10" s="54"/>
      <c r="R10" s="54"/>
      <c r="S10" s="54"/>
      <c r="T10" s="54"/>
      <c r="U10" s="54"/>
      <c r="V10" s="54"/>
      <c r="W10" s="61">
        <f>データ!$Q$6</f>
        <v>1897</v>
      </c>
      <c r="X10" s="61"/>
      <c r="Y10" s="61"/>
      <c r="Z10" s="61"/>
      <c r="AA10" s="61"/>
      <c r="AB10" s="61"/>
      <c r="AC10" s="61"/>
      <c r="AD10" s="2"/>
      <c r="AE10" s="2"/>
      <c r="AF10" s="2"/>
      <c r="AG10" s="2"/>
      <c r="AH10" s="4"/>
      <c r="AI10" s="4"/>
      <c r="AJ10" s="4"/>
      <c r="AK10" s="4"/>
      <c r="AL10" s="61">
        <f>データ!$U$6</f>
        <v>151837</v>
      </c>
      <c r="AM10" s="61"/>
      <c r="AN10" s="61"/>
      <c r="AO10" s="61"/>
      <c r="AP10" s="61"/>
      <c r="AQ10" s="61"/>
      <c r="AR10" s="61"/>
      <c r="AS10" s="61"/>
      <c r="AT10" s="52">
        <f>データ!$V$6</f>
        <v>62.81</v>
      </c>
      <c r="AU10" s="53"/>
      <c r="AV10" s="53"/>
      <c r="AW10" s="53"/>
      <c r="AX10" s="53"/>
      <c r="AY10" s="53"/>
      <c r="AZ10" s="53"/>
      <c r="BA10" s="53"/>
      <c r="BB10" s="54">
        <f>データ!$W$6</f>
        <v>2417.4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VrXZ0eAkgJbvwWUwHf1jKL27vgz+72uTwuImjOkC61NM10EFhNVhurlj0Xj5xasHTBvDBTBSpVkwF7dJ47Dw==" saltValue="/etJ511T2S+sXsYuHvO0/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232190</v>
      </c>
      <c r="D6" s="34">
        <f t="shared" si="3"/>
        <v>46</v>
      </c>
      <c r="E6" s="34">
        <f t="shared" si="3"/>
        <v>1</v>
      </c>
      <c r="F6" s="34">
        <f t="shared" si="3"/>
        <v>0</v>
      </c>
      <c r="G6" s="34">
        <f t="shared" si="3"/>
        <v>1</v>
      </c>
      <c r="H6" s="34" t="str">
        <f t="shared" si="3"/>
        <v>愛知県　小牧市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93.36</v>
      </c>
      <c r="P6" s="35">
        <f t="shared" si="3"/>
        <v>99.95</v>
      </c>
      <c r="Q6" s="35">
        <f t="shared" si="3"/>
        <v>1897</v>
      </c>
      <c r="R6" s="35">
        <f t="shared" si="3"/>
        <v>152249</v>
      </c>
      <c r="S6" s="35">
        <f t="shared" si="3"/>
        <v>62.81</v>
      </c>
      <c r="T6" s="35">
        <f t="shared" si="3"/>
        <v>2423.96</v>
      </c>
      <c r="U6" s="35">
        <f t="shared" si="3"/>
        <v>151837</v>
      </c>
      <c r="V6" s="35">
        <f t="shared" si="3"/>
        <v>62.81</v>
      </c>
      <c r="W6" s="35">
        <f t="shared" si="3"/>
        <v>2417.4</v>
      </c>
      <c r="X6" s="36">
        <f>IF(X7="",NA(),X7)</f>
        <v>111.36</v>
      </c>
      <c r="Y6" s="36">
        <f t="shared" ref="Y6:AG6" si="4">IF(Y7="",NA(),Y7)</f>
        <v>114.68</v>
      </c>
      <c r="Z6" s="36">
        <f t="shared" si="4"/>
        <v>120.73</v>
      </c>
      <c r="AA6" s="36">
        <f t="shared" si="4"/>
        <v>115.83</v>
      </c>
      <c r="AB6" s="36">
        <f t="shared" si="4"/>
        <v>115.35</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638.58000000000004</v>
      </c>
      <c r="AU6" s="36">
        <f t="shared" ref="AU6:BC6" si="6">IF(AU7="",NA(),AU7)</f>
        <v>544.28</v>
      </c>
      <c r="AV6" s="36">
        <f t="shared" si="6"/>
        <v>878.46</v>
      </c>
      <c r="AW6" s="36">
        <f t="shared" si="6"/>
        <v>903.32</v>
      </c>
      <c r="AX6" s="36">
        <f t="shared" si="6"/>
        <v>965.75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96.46</v>
      </c>
      <c r="BF6" s="36">
        <f t="shared" ref="BF6:BN6" si="7">IF(BF7="",NA(),BF7)</f>
        <v>85.21</v>
      </c>
      <c r="BG6" s="36">
        <f t="shared" si="7"/>
        <v>75.59</v>
      </c>
      <c r="BH6" s="36">
        <f t="shared" si="7"/>
        <v>66.7</v>
      </c>
      <c r="BI6" s="36">
        <f t="shared" si="7"/>
        <v>65.319999999999993</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104.72</v>
      </c>
      <c r="BQ6" s="36">
        <f t="shared" ref="BQ6:BY6" si="8">IF(BQ7="",NA(),BQ7)</f>
        <v>107.98</v>
      </c>
      <c r="BR6" s="36">
        <f t="shared" si="8"/>
        <v>113.6</v>
      </c>
      <c r="BS6" s="36">
        <f t="shared" si="8"/>
        <v>109.3</v>
      </c>
      <c r="BT6" s="36">
        <f t="shared" si="8"/>
        <v>94.73</v>
      </c>
      <c r="BU6" s="36">
        <f t="shared" si="8"/>
        <v>107.61</v>
      </c>
      <c r="BV6" s="36">
        <f t="shared" si="8"/>
        <v>106.02</v>
      </c>
      <c r="BW6" s="36">
        <f t="shared" si="8"/>
        <v>104.84</v>
      </c>
      <c r="BX6" s="36">
        <f t="shared" si="8"/>
        <v>106.11</v>
      </c>
      <c r="BY6" s="36">
        <f t="shared" si="8"/>
        <v>103.75</v>
      </c>
      <c r="BZ6" s="35" t="str">
        <f>IF(BZ7="","",IF(BZ7="-","【-】","【"&amp;SUBSTITUTE(TEXT(BZ7,"#,##0.00"),"-","△")&amp;"】"))</f>
        <v>【100.05】</v>
      </c>
      <c r="CA6" s="36">
        <f>IF(CA7="",NA(),CA7)</f>
        <v>120.02</v>
      </c>
      <c r="CB6" s="36">
        <f t="shared" ref="CB6:CJ6" si="9">IF(CB7="",NA(),CB7)</f>
        <v>116.88</v>
      </c>
      <c r="CC6" s="36">
        <f t="shared" si="9"/>
        <v>111.03</v>
      </c>
      <c r="CD6" s="36">
        <f t="shared" si="9"/>
        <v>115.17</v>
      </c>
      <c r="CE6" s="36">
        <f t="shared" si="9"/>
        <v>114.15</v>
      </c>
      <c r="CF6" s="36">
        <f t="shared" si="9"/>
        <v>155.69</v>
      </c>
      <c r="CG6" s="36">
        <f t="shared" si="9"/>
        <v>158.6</v>
      </c>
      <c r="CH6" s="36">
        <f t="shared" si="9"/>
        <v>161.82</v>
      </c>
      <c r="CI6" s="36">
        <f t="shared" si="9"/>
        <v>161.03</v>
      </c>
      <c r="CJ6" s="36">
        <f t="shared" si="9"/>
        <v>159.93</v>
      </c>
      <c r="CK6" s="35" t="str">
        <f>IF(CK7="","",IF(CK7="-","【-】","【"&amp;SUBSTITUTE(TEXT(CK7,"#,##0.00"),"-","△")&amp;"】"))</f>
        <v>【166.40】</v>
      </c>
      <c r="CL6" s="36">
        <f>IF(CL7="",NA(),CL7)</f>
        <v>72.97</v>
      </c>
      <c r="CM6" s="36">
        <f t="shared" ref="CM6:CU6" si="10">IF(CM7="",NA(),CM7)</f>
        <v>73.260000000000005</v>
      </c>
      <c r="CN6" s="36">
        <f t="shared" si="10"/>
        <v>73.11</v>
      </c>
      <c r="CO6" s="36">
        <f t="shared" si="10"/>
        <v>72.22</v>
      </c>
      <c r="CP6" s="36">
        <f t="shared" si="10"/>
        <v>74.06</v>
      </c>
      <c r="CQ6" s="36">
        <f t="shared" si="10"/>
        <v>62.46</v>
      </c>
      <c r="CR6" s="36">
        <f t="shared" si="10"/>
        <v>62.88</v>
      </c>
      <c r="CS6" s="36">
        <f t="shared" si="10"/>
        <v>62.32</v>
      </c>
      <c r="CT6" s="36">
        <f t="shared" si="10"/>
        <v>61.71</v>
      </c>
      <c r="CU6" s="36">
        <f t="shared" si="10"/>
        <v>63.12</v>
      </c>
      <c r="CV6" s="35" t="str">
        <f>IF(CV7="","",IF(CV7="-","【-】","【"&amp;SUBSTITUTE(TEXT(CV7,"#,##0.00"),"-","△")&amp;"】"))</f>
        <v>【60.69】</v>
      </c>
      <c r="CW6" s="36">
        <f>IF(CW7="",NA(),CW7)</f>
        <v>93.42</v>
      </c>
      <c r="CX6" s="36">
        <f t="shared" ref="CX6:DF6" si="11">IF(CX7="",NA(),CX7)</f>
        <v>93.69</v>
      </c>
      <c r="CY6" s="36">
        <f t="shared" si="11"/>
        <v>93.47</v>
      </c>
      <c r="CZ6" s="36">
        <f t="shared" si="11"/>
        <v>93.23</v>
      </c>
      <c r="DA6" s="36">
        <f t="shared" si="11"/>
        <v>92.91</v>
      </c>
      <c r="DB6" s="36">
        <f t="shared" si="11"/>
        <v>90.62</v>
      </c>
      <c r="DC6" s="36">
        <f t="shared" si="11"/>
        <v>90.13</v>
      </c>
      <c r="DD6" s="36">
        <f t="shared" si="11"/>
        <v>90.19</v>
      </c>
      <c r="DE6" s="36">
        <f t="shared" si="11"/>
        <v>90.03</v>
      </c>
      <c r="DF6" s="36">
        <f t="shared" si="11"/>
        <v>90.09</v>
      </c>
      <c r="DG6" s="35" t="str">
        <f>IF(DG7="","",IF(DG7="-","【-】","【"&amp;SUBSTITUTE(TEXT(DG7,"#,##0.00"),"-","△")&amp;"】"))</f>
        <v>【89.82】</v>
      </c>
      <c r="DH6" s="36">
        <f>IF(DH7="",NA(),DH7)</f>
        <v>50.55</v>
      </c>
      <c r="DI6" s="36">
        <f t="shared" ref="DI6:DQ6" si="12">IF(DI7="",NA(),DI7)</f>
        <v>50.75</v>
      </c>
      <c r="DJ6" s="36">
        <f t="shared" si="12"/>
        <v>51.69</v>
      </c>
      <c r="DK6" s="36">
        <f t="shared" si="12"/>
        <v>52.43</v>
      </c>
      <c r="DL6" s="36">
        <f t="shared" si="12"/>
        <v>53.25</v>
      </c>
      <c r="DM6" s="36">
        <f t="shared" si="12"/>
        <v>48.01</v>
      </c>
      <c r="DN6" s="36">
        <f t="shared" si="12"/>
        <v>48.01</v>
      </c>
      <c r="DO6" s="36">
        <f t="shared" si="12"/>
        <v>48.86</v>
      </c>
      <c r="DP6" s="36">
        <f t="shared" si="12"/>
        <v>49.6</v>
      </c>
      <c r="DQ6" s="36">
        <f t="shared" si="12"/>
        <v>50.31</v>
      </c>
      <c r="DR6" s="35" t="str">
        <f>IF(DR7="","",IF(DR7="-","【-】","【"&amp;SUBSTITUTE(TEXT(DR7,"#,##0.00"),"-","△")&amp;"】"))</f>
        <v>【50.19】</v>
      </c>
      <c r="DS6" s="36">
        <f>IF(DS7="",NA(),DS7)</f>
        <v>19.52</v>
      </c>
      <c r="DT6" s="36">
        <f t="shared" ref="DT6:EB6" si="13">IF(DT7="",NA(),DT7)</f>
        <v>20.59</v>
      </c>
      <c r="DU6" s="36">
        <f t="shared" si="13"/>
        <v>22.08</v>
      </c>
      <c r="DV6" s="36">
        <f t="shared" si="13"/>
        <v>25.02</v>
      </c>
      <c r="DW6" s="36">
        <f t="shared" si="13"/>
        <v>27.94</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0.93</v>
      </c>
      <c r="EE6" s="36">
        <f t="shared" ref="EE6:EM6" si="14">IF(EE7="",NA(),EE7)</f>
        <v>1.1200000000000001</v>
      </c>
      <c r="EF6" s="36">
        <f t="shared" si="14"/>
        <v>0.63</v>
      </c>
      <c r="EG6" s="36">
        <f t="shared" si="14"/>
        <v>0.75</v>
      </c>
      <c r="EH6" s="36">
        <f t="shared" si="14"/>
        <v>0.59</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232190</v>
      </c>
      <c r="D7" s="38">
        <v>46</v>
      </c>
      <c r="E7" s="38">
        <v>1</v>
      </c>
      <c r="F7" s="38">
        <v>0</v>
      </c>
      <c r="G7" s="38">
        <v>1</v>
      </c>
      <c r="H7" s="38" t="s">
        <v>93</v>
      </c>
      <c r="I7" s="38" t="s">
        <v>94</v>
      </c>
      <c r="J7" s="38" t="s">
        <v>95</v>
      </c>
      <c r="K7" s="38" t="s">
        <v>96</v>
      </c>
      <c r="L7" s="38" t="s">
        <v>97</v>
      </c>
      <c r="M7" s="38" t="s">
        <v>98</v>
      </c>
      <c r="N7" s="39" t="s">
        <v>99</v>
      </c>
      <c r="O7" s="39">
        <v>93.36</v>
      </c>
      <c r="P7" s="39">
        <v>99.95</v>
      </c>
      <c r="Q7" s="39">
        <v>1897</v>
      </c>
      <c r="R7" s="39">
        <v>152249</v>
      </c>
      <c r="S7" s="39">
        <v>62.81</v>
      </c>
      <c r="T7" s="39">
        <v>2423.96</v>
      </c>
      <c r="U7" s="39">
        <v>151837</v>
      </c>
      <c r="V7" s="39">
        <v>62.81</v>
      </c>
      <c r="W7" s="39">
        <v>2417.4</v>
      </c>
      <c r="X7" s="39">
        <v>111.36</v>
      </c>
      <c r="Y7" s="39">
        <v>114.68</v>
      </c>
      <c r="Z7" s="39">
        <v>120.73</v>
      </c>
      <c r="AA7" s="39">
        <v>115.83</v>
      </c>
      <c r="AB7" s="39">
        <v>115.35</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638.58000000000004</v>
      </c>
      <c r="AU7" s="39">
        <v>544.28</v>
      </c>
      <c r="AV7" s="39">
        <v>878.46</v>
      </c>
      <c r="AW7" s="39">
        <v>903.32</v>
      </c>
      <c r="AX7" s="39">
        <v>965.75</v>
      </c>
      <c r="AY7" s="39">
        <v>311.99</v>
      </c>
      <c r="AZ7" s="39">
        <v>307.83</v>
      </c>
      <c r="BA7" s="39">
        <v>318.89</v>
      </c>
      <c r="BB7" s="39">
        <v>309.10000000000002</v>
      </c>
      <c r="BC7" s="39">
        <v>306.08</v>
      </c>
      <c r="BD7" s="39">
        <v>260.31</v>
      </c>
      <c r="BE7" s="39">
        <v>96.46</v>
      </c>
      <c r="BF7" s="39">
        <v>85.21</v>
      </c>
      <c r="BG7" s="39">
        <v>75.59</v>
      </c>
      <c r="BH7" s="39">
        <v>66.7</v>
      </c>
      <c r="BI7" s="39">
        <v>65.319999999999993</v>
      </c>
      <c r="BJ7" s="39">
        <v>291.77999999999997</v>
      </c>
      <c r="BK7" s="39">
        <v>295.44</v>
      </c>
      <c r="BL7" s="39">
        <v>290.07</v>
      </c>
      <c r="BM7" s="39">
        <v>290.42</v>
      </c>
      <c r="BN7" s="39">
        <v>294.66000000000003</v>
      </c>
      <c r="BO7" s="39">
        <v>275.67</v>
      </c>
      <c r="BP7" s="39">
        <v>104.72</v>
      </c>
      <c r="BQ7" s="39">
        <v>107.98</v>
      </c>
      <c r="BR7" s="39">
        <v>113.6</v>
      </c>
      <c r="BS7" s="39">
        <v>109.3</v>
      </c>
      <c r="BT7" s="39">
        <v>94.73</v>
      </c>
      <c r="BU7" s="39">
        <v>107.61</v>
      </c>
      <c r="BV7" s="39">
        <v>106.02</v>
      </c>
      <c r="BW7" s="39">
        <v>104.84</v>
      </c>
      <c r="BX7" s="39">
        <v>106.11</v>
      </c>
      <c r="BY7" s="39">
        <v>103.75</v>
      </c>
      <c r="BZ7" s="39">
        <v>100.05</v>
      </c>
      <c r="CA7" s="39">
        <v>120.02</v>
      </c>
      <c r="CB7" s="39">
        <v>116.88</v>
      </c>
      <c r="CC7" s="39">
        <v>111.03</v>
      </c>
      <c r="CD7" s="39">
        <v>115.17</v>
      </c>
      <c r="CE7" s="39">
        <v>114.15</v>
      </c>
      <c r="CF7" s="39">
        <v>155.69</v>
      </c>
      <c r="CG7" s="39">
        <v>158.6</v>
      </c>
      <c r="CH7" s="39">
        <v>161.82</v>
      </c>
      <c r="CI7" s="39">
        <v>161.03</v>
      </c>
      <c r="CJ7" s="39">
        <v>159.93</v>
      </c>
      <c r="CK7" s="39">
        <v>166.4</v>
      </c>
      <c r="CL7" s="39">
        <v>72.97</v>
      </c>
      <c r="CM7" s="39">
        <v>73.260000000000005</v>
      </c>
      <c r="CN7" s="39">
        <v>73.11</v>
      </c>
      <c r="CO7" s="39">
        <v>72.22</v>
      </c>
      <c r="CP7" s="39">
        <v>74.06</v>
      </c>
      <c r="CQ7" s="39">
        <v>62.46</v>
      </c>
      <c r="CR7" s="39">
        <v>62.88</v>
      </c>
      <c r="CS7" s="39">
        <v>62.32</v>
      </c>
      <c r="CT7" s="39">
        <v>61.71</v>
      </c>
      <c r="CU7" s="39">
        <v>63.12</v>
      </c>
      <c r="CV7" s="39">
        <v>60.69</v>
      </c>
      <c r="CW7" s="39">
        <v>93.42</v>
      </c>
      <c r="CX7" s="39">
        <v>93.69</v>
      </c>
      <c r="CY7" s="39">
        <v>93.47</v>
      </c>
      <c r="CZ7" s="39">
        <v>93.23</v>
      </c>
      <c r="DA7" s="39">
        <v>92.91</v>
      </c>
      <c r="DB7" s="39">
        <v>90.62</v>
      </c>
      <c r="DC7" s="39">
        <v>90.13</v>
      </c>
      <c r="DD7" s="39">
        <v>90.19</v>
      </c>
      <c r="DE7" s="39">
        <v>90.03</v>
      </c>
      <c r="DF7" s="39">
        <v>90.09</v>
      </c>
      <c r="DG7" s="39">
        <v>89.82</v>
      </c>
      <c r="DH7" s="39">
        <v>50.55</v>
      </c>
      <c r="DI7" s="39">
        <v>50.75</v>
      </c>
      <c r="DJ7" s="39">
        <v>51.69</v>
      </c>
      <c r="DK7" s="39">
        <v>52.43</v>
      </c>
      <c r="DL7" s="39">
        <v>53.25</v>
      </c>
      <c r="DM7" s="39">
        <v>48.01</v>
      </c>
      <c r="DN7" s="39">
        <v>48.01</v>
      </c>
      <c r="DO7" s="39">
        <v>48.86</v>
      </c>
      <c r="DP7" s="39">
        <v>49.6</v>
      </c>
      <c r="DQ7" s="39">
        <v>50.31</v>
      </c>
      <c r="DR7" s="39">
        <v>50.19</v>
      </c>
      <c r="DS7" s="39">
        <v>19.52</v>
      </c>
      <c r="DT7" s="39">
        <v>20.59</v>
      </c>
      <c r="DU7" s="39">
        <v>22.08</v>
      </c>
      <c r="DV7" s="39">
        <v>25.02</v>
      </c>
      <c r="DW7" s="39">
        <v>27.94</v>
      </c>
      <c r="DX7" s="39">
        <v>16.170000000000002</v>
      </c>
      <c r="DY7" s="39">
        <v>16.600000000000001</v>
      </c>
      <c r="DZ7" s="39">
        <v>18.510000000000002</v>
      </c>
      <c r="EA7" s="39">
        <v>20.49</v>
      </c>
      <c r="EB7" s="39">
        <v>21.34</v>
      </c>
      <c r="EC7" s="39">
        <v>20.63</v>
      </c>
      <c r="ED7" s="39">
        <v>0.93</v>
      </c>
      <c r="EE7" s="39">
        <v>1.1200000000000001</v>
      </c>
      <c r="EF7" s="39">
        <v>0.63</v>
      </c>
      <c r="EG7" s="39">
        <v>0.75</v>
      </c>
      <c r="EH7" s="39">
        <v>0.59</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2022-01-21T08:16:08Z</cp:lastPrinted>
  <dcterms:created xsi:type="dcterms:W3CDTF">2021-12-03T06:51:36Z</dcterms:created>
  <dcterms:modified xsi:type="dcterms:W3CDTF">2022-01-27T07:13:22Z</dcterms:modified>
  <cp:category/>
</cp:coreProperties>
</file>