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修正後\"/>
    </mc:Choice>
  </mc:AlternateContent>
  <workbookProtection workbookAlgorithmName="SHA-512" workbookHashValue="ZvJ1AFg+nONbwWLC8KNaDk2BAW8zfxOh3FNDqTQ3tEWDc3rOEOmGlaEvJFasO9edD7fwyu1YYboWh95/Xo7FWQ==" workbookSaltValue="pBB6qcmBNExv8UHGnyRON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<sst xmlns="http://schemas.openxmlformats.org/spreadsheetml/2006/main" count="319" uniqueCount="118">
  <si>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</si>
  <si>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</si>
  <si>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</si>
  <si>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</si>
  <si>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</si>
  <si>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</si>
  <si>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</si>
  <si>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</si>
  <si>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</si>
  <si>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</si>
  <si>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</si>
  <si>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</si>
  <si>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</si>
  <si>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</si>
  <si>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</si>
  <si>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</si>
  <si>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</si>
  <si>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</si>
  <si>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</si>
  <si>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</si>
  <si>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</si>
  <si>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</si>
  <si>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</si>
  <si>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</si>
  <si>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</si>
  <si>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</si>
  <si>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</si>
  <si>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</si>
  <si>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</si>
  <si>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</si>
  <si>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</si>
  <si>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</si>
  <si>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</si>
  <si>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</si>
  <si>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</si>
  <si>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</si>
  <si>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</si>
  <si>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</si>
  <si>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</si>
  <si>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</si>
  <si>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</si>
  <si>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</si>
  <si>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</si>
  <si>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</si>
  <si>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</si>
  <si>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</si>
  <si>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</si>
  <si>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</si>
  <si>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</si>
  <si>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</si>
  <si>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</si>
  <si>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</si>
  <si>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</si>
  <si>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</si>
  <si>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</si>
  <si>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</si>
  <si>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</si>
  <si>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</si>
  <si>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</si>
  <si>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</si>
  <si>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</si>
  <si>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</si>
  <si>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</si>
  <si>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</si>
  <si>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</si>
  <si>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</si>
  <si>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</si>
  <si>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</si>
  <si>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</si>
  <si>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</si>
  <si>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</si>
  <si>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</si>
  <si>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</si>
  <si>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</si>
  <si>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</si>
  <si>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</si>
  <si>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</si>
  <si>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</si>
  <si>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</si>
  <si>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</si>
  <si>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</si>
  <si>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</si>
  <si>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</si>
  <si>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</si>
  <si>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</si>
  <si>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</si>
  <si>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</si>
  <si>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</si>
  <si>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</si>
  <si>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</si>
  <si>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</si>
  <si>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</si>
  <si>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</si>
  <si>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</si>
  <si>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</si>
  <si>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</si>
  <si>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常滑市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</si>
  <si>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</si>
  <si>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</si>
  <si>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</si>
  <si>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</si>
  <si>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</si>
  <si>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</si>
  <si>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</si>
  <si>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</si>
  <si>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</si>
  <si>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</si>
  <si>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</si>
  <si>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</si>
  <si>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</si>
  <si>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</si>
  <si>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</si>
  <si>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</si>
  <si>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</si>
  <si>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</si>
  <si>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令和２年度において、常滑市下水道事業に地方公営企業法を適用し、農業集落排水事業の処理区域のうち１地区を公共下水道に編入した。
　経営状況として、①経常収支比率は124.92％と黒字となっており、類似団体平均値と比べても大きい黒字幅となった。一方、令和２年度は新型コロナウイルス感染症感染拡大の影響によって空港や大型商業施設からの使用料収入が減少しており、⑤経費回収率は85.74％と類似団体平均値を下回った。今後は使用料の回復状況に注視するとともに、接続促進等による収支の改善を図る。
　財政状態として、③流動比率は100％を下回っているが、建設改良費等に充てられた企業債の償還は翌年度の収入によることを予定しており、類似団体平均値と比べても余裕がある比率となっている。④企業債残高対事業規模比率は、企業債残高の全額を一般会計が負担する見込みであるため０となっている。
　⑧水洗化率については、整備後の年数が浅い地域もあり、類似団体平均値と比べて低い値となっているが、前年度と比べると2.77ポイント上昇している。良好な経営の維持のため、今後も処理区域の拡大による区域内人口の増加と接続促進の取り組みを合わせて行い、水洗化率の向上、水洗化人口の増加、使用料収入の増加を図る。</t>
    <rPh sb="65" eb="67">
      <t>ケイエイ</t>
    </rPh>
    <rPh sb="67" eb="69">
      <t>ジョウキョウ</t>
    </rPh>
    <rPh sb="74" eb="76">
      <t>ケイジョウ</t>
    </rPh>
    <rPh sb="76" eb="78">
      <t>シュウシ</t>
    </rPh>
    <rPh sb="78" eb="80">
      <t>ヒリツ</t>
    </rPh>
    <rPh sb="89" eb="91">
      <t>クロジ</t>
    </rPh>
    <rPh sb="98" eb="100">
      <t>ルイジ</t>
    </rPh>
    <rPh sb="100" eb="102">
      <t>ダンタイ</t>
    </rPh>
    <rPh sb="102" eb="105">
      <t>ヘイキンチ</t>
    </rPh>
    <rPh sb="106" eb="107">
      <t>クラ</t>
    </rPh>
    <rPh sb="110" eb="111">
      <t>オオ</t>
    </rPh>
    <rPh sb="113" eb="115">
      <t>クロジ</t>
    </rPh>
    <rPh sb="115" eb="116">
      <t>ハバ</t>
    </rPh>
    <rPh sb="121" eb="123">
      <t>イッポウ</t>
    </rPh>
    <rPh sb="168" eb="170">
      <t>シュウニュウ</t>
    </rPh>
    <rPh sb="179" eb="181">
      <t>ケイヒ</t>
    </rPh>
    <rPh sb="181" eb="183">
      <t>カイシュウ</t>
    </rPh>
    <rPh sb="183" eb="184">
      <t>リツ</t>
    </rPh>
    <rPh sb="192" eb="194">
      <t>ルイジ</t>
    </rPh>
    <rPh sb="194" eb="196">
      <t>ダンタイ</t>
    </rPh>
    <rPh sb="196" eb="199">
      <t>ヘイキンチ</t>
    </rPh>
    <rPh sb="200" eb="202">
      <t>シタマワ</t>
    </rPh>
    <rPh sb="205" eb="207">
      <t>コンゴ</t>
    </rPh>
    <rPh sb="208" eb="211">
      <t>シヨウリョウ</t>
    </rPh>
    <rPh sb="212" eb="214">
      <t>カイフク</t>
    </rPh>
    <rPh sb="214" eb="216">
      <t>ジョウキョウ</t>
    </rPh>
    <rPh sb="217" eb="219">
      <t>チュウシ</t>
    </rPh>
    <rPh sb="226" eb="228">
      <t>セツゾク</t>
    </rPh>
    <rPh sb="228" eb="230">
      <t>ソクシン</t>
    </rPh>
    <rPh sb="230" eb="231">
      <t>トウ</t>
    </rPh>
    <rPh sb="234" eb="236">
      <t>シュウシ</t>
    </rPh>
    <rPh sb="237" eb="239">
      <t>カイゼン</t>
    </rPh>
    <rPh sb="240" eb="241">
      <t>ハカ</t>
    </rPh>
    <rPh sb="245" eb="247">
      <t>ザイセイ</t>
    </rPh>
    <rPh sb="247" eb="249">
      <t>ジョウタイ</t>
    </rPh>
    <rPh sb="254" eb="256">
      <t>リュウドウ</t>
    </rPh>
    <rPh sb="256" eb="258">
      <t>ヒリツ</t>
    </rPh>
    <rPh sb="264" eb="266">
      <t>シタマワ</t>
    </rPh>
    <rPh sb="272" eb="274">
      <t>ケンセツ</t>
    </rPh>
    <rPh sb="274" eb="276">
      <t>カイリョウ</t>
    </rPh>
    <rPh sb="276" eb="277">
      <t>ヒ</t>
    </rPh>
    <rPh sb="277" eb="278">
      <t>トウ</t>
    </rPh>
    <rPh sb="279" eb="280">
      <t>ア</t>
    </rPh>
    <rPh sb="284" eb="286">
      <t>キギョウ</t>
    </rPh>
    <rPh sb="286" eb="287">
      <t>サイ</t>
    </rPh>
    <rPh sb="288" eb="290">
      <t>ショウカン</t>
    </rPh>
    <rPh sb="291" eb="294">
      <t>ヨクネンド</t>
    </rPh>
    <rPh sb="295" eb="297">
      <t>シュウニュウ</t>
    </rPh>
    <rPh sb="303" eb="305">
      <t>ヨテイ</t>
    </rPh>
    <rPh sb="316" eb="317">
      <t>チ</t>
    </rPh>
    <rPh sb="388" eb="391">
      <t>スイセンカ</t>
    </rPh>
    <rPh sb="391" eb="392">
      <t>リツ</t>
    </rPh>
    <rPh sb="413" eb="415">
      <t>ルイジ</t>
    </rPh>
    <rPh sb="415" eb="417">
      <t>ダンタイ</t>
    </rPh>
    <rPh sb="417" eb="420">
      <t>ヘイキンチ</t>
    </rPh>
    <rPh sb="421" eb="422">
      <t>クラ</t>
    </rPh>
    <rPh sb="424" eb="425">
      <t>ヒク</t>
    </rPh>
    <rPh sb="426" eb="427">
      <t>アタイ</t>
    </rPh>
    <rPh sb="435" eb="436">
      <t>ゼン</t>
    </rPh>
    <rPh sb="436" eb="438">
      <t>ネンド</t>
    </rPh>
    <rPh sb="439" eb="440">
      <t>クラ</t>
    </rPh>
    <rPh sb="451" eb="453">
      <t>ジョウショウ</t>
    </rPh>
    <rPh sb="458" eb="460">
      <t>リョウコウ</t>
    </rPh>
    <rPh sb="461" eb="463">
      <t>ケイエイ</t>
    </rPh>
    <rPh sb="464" eb="466">
      <t>イジ</t>
    </rPh>
    <rPh sb="473" eb="475">
      <t>ショリ</t>
    </rPh>
    <rPh sb="497" eb="498">
      <t>ト</t>
    </rPh>
    <rPh sb="499" eb="500">
      <t>ク</t>
    </rPh>
    <rPh sb="502" eb="503">
      <t>ア</t>
    </rPh>
    <rPh sb="506" eb="507">
      <t>オコナ</t>
    </rPh>
    <rPh sb="535" eb="536">
      <t>ハカ</t>
    </rPh>
    <phoneticPr fontId="4"/>
  </si>
  <si>
    <t>　空港島、りんくう地区及び市街地の一部にハイセラミック管が埋設されているため、平成29年度にカメラ調査を行い、計画的に内面補修と管更生を実施している。
　令和２年度に農業集落排水事業から公共下水道に編入した地区において、老朽化による不明水等の対策のため、管渠の補修を実施した。</t>
    <rPh sb="1" eb="3">
      <t>クウコウ</t>
    </rPh>
    <rPh sb="3" eb="4">
      <t>トウ</t>
    </rPh>
    <rPh sb="9" eb="11">
      <t>チク</t>
    </rPh>
    <rPh sb="11" eb="12">
      <t>オヨ</t>
    </rPh>
    <rPh sb="13" eb="16">
      <t>シガイチ</t>
    </rPh>
    <rPh sb="17" eb="19">
      <t>イチブ</t>
    </rPh>
    <rPh sb="27" eb="28">
      <t>カン</t>
    </rPh>
    <rPh sb="29" eb="31">
      <t>マイセツ</t>
    </rPh>
    <rPh sb="39" eb="41">
      <t>ヘイセイ</t>
    </rPh>
    <rPh sb="43" eb="45">
      <t>ネンド</t>
    </rPh>
    <rPh sb="49" eb="51">
      <t>チョウサ</t>
    </rPh>
    <rPh sb="52" eb="53">
      <t>オコナ</t>
    </rPh>
    <rPh sb="55" eb="58">
      <t>ケイカクテキ</t>
    </rPh>
    <rPh sb="59" eb="61">
      <t>ナイメン</t>
    </rPh>
    <rPh sb="61" eb="63">
      <t>ホシュウ</t>
    </rPh>
    <rPh sb="64" eb="65">
      <t>カン</t>
    </rPh>
    <rPh sb="65" eb="67">
      <t>コウセイ</t>
    </rPh>
    <rPh sb="68" eb="70">
      <t>ジッシ</t>
    </rPh>
    <rPh sb="77" eb="79">
      <t>レイワ</t>
    </rPh>
    <rPh sb="80" eb="82">
      <t>ネンド</t>
    </rPh>
    <rPh sb="83" eb="85">
      <t>ノウギョウ</t>
    </rPh>
    <rPh sb="85" eb="87">
      <t>シュウラク</t>
    </rPh>
    <rPh sb="87" eb="89">
      <t>ハイスイ</t>
    </rPh>
    <rPh sb="89" eb="91">
      <t>ジギョウ</t>
    </rPh>
    <rPh sb="93" eb="95">
      <t>コウキョウ</t>
    </rPh>
    <rPh sb="95" eb="98">
      <t>ゲスイドウ</t>
    </rPh>
    <rPh sb="99" eb="101">
      <t>ヘンニュウ</t>
    </rPh>
    <rPh sb="103" eb="105">
      <t>チク</t>
    </rPh>
    <rPh sb="110" eb="113">
      <t>ロウキュウカ</t>
    </rPh>
    <rPh sb="116" eb="118">
      <t>フメイ</t>
    </rPh>
    <rPh sb="118" eb="119">
      <t>スイ</t>
    </rPh>
    <rPh sb="119" eb="120">
      <t>トウ</t>
    </rPh>
    <rPh sb="121" eb="123">
      <t>タイサク</t>
    </rPh>
    <rPh sb="133" eb="135">
      <t>ジッシ</t>
    </rPh>
    <phoneticPr fontId="4"/>
  </si>
  <si>
    <t>　供用開始が平成13年度と公共下水道の歴史としては浅いが、終末処理場の機器・施設類は順次更新時期を迎えるとともに、毎年度の整備によって処理区域が拡大しており、維持管理費が増加傾向にあるため、効果的、効率的な維持管理に努める必要がある。
　また、水洗化率が低水準にあり、その向上に取り組んでいかなければならない。
　今後は、こうした課題を十分整理した上で、経営戦略を活用して持続的かつ安定的な経営基盤の強化に取り組んでいく。なお、平成28年度に策定した経営戦略については、令和２年度に見直しを行っており、その後も3～5年単位で定期的に見直しを行っていく。</t>
    <rPh sb="57" eb="60">
      <t>マイネンド</t>
    </rPh>
    <rPh sb="61" eb="63">
      <t>セイビ</t>
    </rPh>
    <rPh sb="67" eb="69">
      <t>ショリ</t>
    </rPh>
    <rPh sb="69" eb="71">
      <t>クイキ</t>
    </rPh>
    <rPh sb="72" eb="74">
      <t>カクダイ</t>
    </rPh>
    <rPh sb="136" eb="138">
      <t>コウジョウ</t>
    </rPh>
    <rPh sb="168" eb="170">
      <t>ジュウブン</t>
    </rPh>
    <rPh sb="214" eb="216">
      <t>ヘイセイ</t>
    </rPh>
    <rPh sb="218" eb="220">
      <t>ネンド</t>
    </rPh>
    <rPh sb="221" eb="223">
      <t>サクテイ</t>
    </rPh>
    <rPh sb="225" eb="227">
      <t>ケイエイ</t>
    </rPh>
    <rPh sb="227" eb="229">
      <t>センリャク</t>
    </rPh>
    <rPh sb="235" eb="237">
      <t>レイワ</t>
    </rPh>
    <rPh sb="241" eb="243">
      <t>ミナオ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</si>
</sst>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0.06</c:v>
                </c:pt>
              </c:numCache>
            </c:numRef>
          </c:val>
          <c:extLst>
            <c:ext xmlns:c16="http://schemas.microsoft.com/office/drawing/2014/chart" uri="{C3380CC4-5D6E-409C-BE32-E72D297353CC}">
              <c16:uniqueId val="{00000000-68C2-4738-88B6-3AFE01A021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68C2-4738-88B6-3AFE01A021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63.27</c:v>
                </c:pt>
              </c:numCache>
            </c:numRef>
          </c:val>
          <c:extLst>
            <c:ext xmlns:c16="http://schemas.microsoft.com/office/drawing/2014/chart" uri="{C3380CC4-5D6E-409C-BE32-E72D297353CC}">
              <c16:uniqueId val="{00000000-785C-4C14-A67F-152BD6F3AD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61.51</c:v>
                </c:pt>
              </c:numCache>
            </c:numRef>
          </c:val>
          <c:smooth val="0"/>
          <c:extLst>
            <c:ext xmlns:c16="http://schemas.microsoft.com/office/drawing/2014/chart" uri="{C3380CC4-5D6E-409C-BE32-E72D297353CC}">
              <c16:uniqueId val="{00000001-785C-4C14-A67F-152BD6F3AD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69.31</c:v>
                </c:pt>
              </c:numCache>
            </c:numRef>
          </c:val>
          <c:extLst>
            <c:ext xmlns:c16="http://schemas.microsoft.com/office/drawing/2014/chart" uri="{C3380CC4-5D6E-409C-BE32-E72D297353CC}">
              <c16:uniqueId val="{00000000-6A6F-426C-AD77-B2DFBFDAD5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85.82</c:v>
                </c:pt>
              </c:numCache>
            </c:numRef>
          </c:val>
          <c:smooth val="0"/>
          <c:extLst>
            <c:ext xmlns:c16="http://schemas.microsoft.com/office/drawing/2014/chart" uri="{C3380CC4-5D6E-409C-BE32-E72D297353CC}">
              <c16:uniqueId val="{00000001-6A6F-426C-AD77-B2DFBFDAD5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124.92</c:v>
                </c:pt>
              </c:numCache>
            </c:numRef>
          </c:val>
          <c:extLst>
            <c:ext xmlns:c16="http://schemas.microsoft.com/office/drawing/2014/chart" uri="{C3380CC4-5D6E-409C-BE32-E72D297353CC}">
              <c16:uniqueId val="{00000000-E431-4616-A565-119F0DAF0B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109.91</c:v>
                </c:pt>
              </c:numCache>
            </c:numRef>
          </c:val>
          <c:smooth val="0"/>
          <c:extLst>
            <c:ext xmlns:c16="http://schemas.microsoft.com/office/drawing/2014/chart" uri="{C3380CC4-5D6E-409C-BE32-E72D297353CC}">
              <c16:uniqueId val="{00000001-E431-4616-A565-119F0DAF0B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3.36</c:v>
                </c:pt>
              </c:numCache>
            </c:numRef>
          </c:val>
          <c:extLst>
            <c:ext xmlns:c16="http://schemas.microsoft.com/office/drawing/2014/chart" uri="{C3380CC4-5D6E-409C-BE32-E72D297353CC}">
              <c16:uniqueId val="{00000000-4063-4A87-AC2A-04A73F3799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15.29</c:v>
                </c:pt>
              </c:numCache>
            </c:numRef>
          </c:val>
          <c:smooth val="0"/>
          <c:extLst>
            <c:ext xmlns:c16="http://schemas.microsoft.com/office/drawing/2014/chart" uri="{C3380CC4-5D6E-409C-BE32-E72D297353CC}">
              <c16:uniqueId val="{00000001-4063-4A87-AC2A-04A73F3799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10E-4F08-BE48-53E932E5AF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0.11</c:v>
                </c:pt>
              </c:numCache>
            </c:numRef>
          </c:val>
          <c:smooth val="0"/>
          <c:extLst>
            <c:ext xmlns:c16="http://schemas.microsoft.com/office/drawing/2014/chart" uri="{C3380CC4-5D6E-409C-BE32-E72D297353CC}">
              <c16:uniqueId val="{00000001-710E-4F08-BE48-53E932E5AF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F6B-4F9B-BD61-E1C58B419E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9.42</c:v>
                </c:pt>
              </c:numCache>
            </c:numRef>
          </c:val>
          <c:smooth val="0"/>
          <c:extLst>
            <c:ext xmlns:c16="http://schemas.microsoft.com/office/drawing/2014/chart" uri="{C3380CC4-5D6E-409C-BE32-E72D297353CC}">
              <c16:uniqueId val="{00000001-6F6B-4F9B-BD61-E1C58B419E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82.5</c:v>
                </c:pt>
              </c:numCache>
            </c:numRef>
          </c:val>
          <c:extLst>
            <c:ext xmlns:c16="http://schemas.microsoft.com/office/drawing/2014/chart" uri="{C3380CC4-5D6E-409C-BE32-E72D297353CC}">
              <c16:uniqueId val="{00000000-385D-4A94-8CF5-0D88A82BC2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47.61</c:v>
                </c:pt>
              </c:numCache>
            </c:numRef>
          </c:val>
          <c:smooth val="0"/>
          <c:extLst>
            <c:ext xmlns:c16="http://schemas.microsoft.com/office/drawing/2014/chart" uri="{C3380CC4-5D6E-409C-BE32-E72D297353CC}">
              <c16:uniqueId val="{00000001-385D-4A94-8CF5-0D88A82BC2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48D-45CB-98A2-E50D981E4D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1092.22</c:v>
                </c:pt>
              </c:numCache>
            </c:numRef>
          </c:val>
          <c:smooth val="0"/>
          <c:extLst>
            <c:ext xmlns:c16="http://schemas.microsoft.com/office/drawing/2014/chart" uri="{C3380CC4-5D6E-409C-BE32-E72D297353CC}">
              <c16:uniqueId val="{00000001-A48D-45CB-98A2-E50D981E4D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85.74</c:v>
                </c:pt>
              </c:numCache>
            </c:numRef>
          </c:val>
          <c:extLst>
            <c:ext xmlns:c16="http://schemas.microsoft.com/office/drawing/2014/chart" uri="{C3380CC4-5D6E-409C-BE32-E72D297353CC}">
              <c16:uniqueId val="{00000000-0266-4C59-99A0-76A0F90D6C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97.53</c:v>
                </c:pt>
              </c:numCache>
            </c:numRef>
          </c:val>
          <c:smooth val="0"/>
          <c:extLst>
            <c:ext xmlns:c16="http://schemas.microsoft.com/office/drawing/2014/chart" uri="{C3380CC4-5D6E-409C-BE32-E72D297353CC}">
              <c16:uniqueId val="{00000001-0266-4C59-99A0-76A0F90D6C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149.46</c:v>
                </c:pt>
              </c:numCache>
            </c:numRef>
          </c:val>
          <c:extLst>
            <c:ext xmlns:c16="http://schemas.microsoft.com/office/drawing/2014/chart" uri="{C3380CC4-5D6E-409C-BE32-E72D297353CC}">
              <c16:uniqueId val="{00000000-53DE-4BAC-88C2-A2EBD5277E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155.83000000000001</c:v>
                </c:pt>
              </c:numCache>
            </c:numRef>
          </c:val>
          <c:smooth val="0"/>
          <c:extLst>
            <c:ext xmlns:c16="http://schemas.microsoft.com/office/drawing/2014/chart" uri="{C3380CC4-5D6E-409C-BE32-E72D297353CC}">
              <c16:uniqueId val="{00000001-53DE-4BAC-88C2-A2EBD5277E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常滑市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59010</v>
      </c>
      <c r="AM8" s="51"/>
      <c r="AN8" s="51"/>
      <c r="AO8" s="51"/>
      <c r="AP8" s="51"/>
      <c r="AQ8" s="51"/>
      <c r="AR8" s="51"/>
      <c r="AS8" s="51"/>
      <c r="AT8" s="46">
        <f>データ!T6</f>
        <v>55.9</v>
      </c>
      <c r="AU8" s="46"/>
      <c r="AV8" s="46"/>
      <c r="AW8" s="46"/>
      <c r="AX8" s="46"/>
      <c r="AY8" s="46"/>
      <c r="AZ8" s="46"/>
      <c r="BA8" s="46"/>
      <c r="BB8" s="46">
        <f>データ!U6</f>
        <v>1055.6400000000001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63.45</v>
      </c>
      <c r="J10" s="46"/>
      <c r="K10" s="46"/>
      <c r="L10" s="46"/>
      <c r="M10" s="46"/>
      <c r="N10" s="46"/>
      <c r="O10" s="46"/>
      <c r="P10" s="46">
        <f>データ!P6</f>
        <v>52.76</v>
      </c>
      <c r="Q10" s="46"/>
      <c r="R10" s="46"/>
      <c r="S10" s="46"/>
      <c r="T10" s="46"/>
      <c r="U10" s="46"/>
      <c r="V10" s="46"/>
      <c r="W10" s="46">
        <f>データ!Q6</f>
        <v>91.58</v>
      </c>
      <c r="X10" s="46"/>
      <c r="Y10" s="46"/>
      <c r="Z10" s="46"/>
      <c r="AA10" s="46"/>
      <c r="AB10" s="46"/>
      <c r="AC10" s="46"/>
      <c r="AD10" s="51">
        <f>データ!R6</f>
        <v>1705</v>
      </c>
      <c r="AE10" s="51"/>
      <c r="AF10" s="51"/>
      <c r="AG10" s="51"/>
      <c r="AH10" s="51"/>
      <c r="AI10" s="51"/>
      <c r="AJ10" s="51"/>
      <c r="AK10" s="2"/>
      <c r="AL10" s="51">
        <f>データ!V6</f>
        <v>31010</v>
      </c>
      <c r="AM10" s="51"/>
      <c r="AN10" s="51"/>
      <c r="AO10" s="51"/>
      <c r="AP10" s="51"/>
      <c r="AQ10" s="51"/>
      <c r="AR10" s="51"/>
      <c r="AS10" s="51"/>
      <c r="AT10" s="46">
        <f>データ!W6</f>
        <v>11.56</v>
      </c>
      <c r="AU10" s="46"/>
      <c r="AV10" s="46"/>
      <c r="AW10" s="46"/>
      <c r="AX10" s="46"/>
      <c r="AY10" s="46"/>
      <c r="AZ10" s="46"/>
      <c r="BA10" s="46"/>
      <c r="BB10" s="46">
        <f>データ!X6</f>
        <v>2682.53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BpZTh+GH88txiD72FstK6NZz+Ome/LKBS5V9eZxTiR7c0X+jRA/OsmqXzS7oqbdjdzKQ58M6RdkPLDwGn4qe3Q==" saltValue="bZrEWa+V+LbLInjUHQ4d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232165</v>
      </c>
      <c r="D6" s="33">
        <f t="shared" si="3"/>
        <v>46</v>
      </c>
      <c r="E6" s="33">
        <f t="shared" si="3"/>
        <v>17</v>
      </c>
      <c r="F6" s="33">
        <f t="shared" si="3"/>
        <v>1</v>
      </c>
      <c r="G6" s="33">
        <f t="shared" si="3"/>
        <v>0</v>
      </c>
      <c r="H6" s="33" t="str">
        <f t="shared" si="3"/>
        <v>愛知県　常滑市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63.45</v>
      </c>
      <c r="P6" s="34">
        <f t="shared" si="3"/>
        <v>52.76</v>
      </c>
      <c r="Q6" s="34">
        <f t="shared" si="3"/>
        <v>91.58</v>
      </c>
      <c r="R6" s="34">
        <f t="shared" si="3"/>
        <v>1705</v>
      </c>
      <c r="S6" s="34">
        <f t="shared" si="3"/>
        <v>59010</v>
      </c>
      <c r="T6" s="34">
        <f t="shared" si="3"/>
        <v>55.9</v>
      </c>
      <c r="U6" s="34">
        <f t="shared" si="3"/>
        <v>1055.6400000000001</v>
      </c>
      <c r="V6" s="34">
        <f t="shared" si="3"/>
        <v>31010</v>
      </c>
      <c r="W6" s="34">
        <f t="shared" si="3"/>
        <v>11.56</v>
      </c>
      <c r="X6" s="34">
        <f t="shared" si="3"/>
        <v>2682.53</v>
      </c>
      <c r="Y6" s="35" t="str">
        <f>IF(Y7="",NA(),Y7)</f>
        <v>-</v>
      </c>
      <c r="Z6" s="35" t="str">
        <f t="shared" ref="Z6:AH6" si="4">IF(Z7="",NA(),Z7)</f>
        <v>-</v>
      </c>
      <c r="AA6" s="35" t="str">
        <f t="shared" si="4"/>
        <v>-</v>
      </c>
      <c r="AB6" s="35" t="str">
        <f t="shared" si="4"/>
        <v>-</v>
      </c>
      <c r="AC6" s="35">
        <f t="shared" si="4"/>
        <v>124.92</v>
      </c>
      <c r="AD6" s="35" t="str">
        <f t="shared" si="4"/>
        <v>-</v>
      </c>
      <c r="AE6" s="35" t="str">
        <f t="shared" si="4"/>
        <v>-</v>
      </c>
      <c r="AF6" s="35" t="str">
        <f t="shared" si="4"/>
        <v>-</v>
      </c>
      <c r="AG6" s="35" t="str">
        <f t="shared" si="4"/>
        <v>-</v>
      </c>
      <c r="AH6" s="35">
        <f t="shared" si="4"/>
        <v>109.91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9.42</v>
      </c>
      <c r="AT6" s="34" t="str">
        <f>IF(AT7="","",IF(AT7="-","【-】","【"&amp;SUBSTITUTE(TEXT(AT7,"#,##0.00"),"-","△")&amp;"】"))</f>
        <v>【3.64】</v>
      </c>
      <c r="AU6" s="35" t="str">
        <f>IF(AU7="",NA(),AU7)</f>
        <v>-</v>
      </c>
      <c r="AV6" s="35" t="str">
        <f t="shared" ref="AV6:BD6" si="6">IF(AV7="",NA(),AV7)</f>
        <v>-</v>
      </c>
      <c r="AW6" s="35" t="str">
        <f t="shared" si="6"/>
        <v>-</v>
      </c>
      <c r="AX6" s="35" t="str">
        <f t="shared" si="6"/>
        <v>-</v>
      </c>
      <c r="AY6" s="35">
        <f t="shared" si="6"/>
        <v>82.5</v>
      </c>
      <c r="AZ6" s="35" t="str">
        <f t="shared" si="6"/>
        <v>-</v>
      </c>
      <c r="BA6" s="35" t="str">
        <f t="shared" si="6"/>
        <v>-</v>
      </c>
      <c r="BB6" s="35" t="str">
        <f t="shared" si="6"/>
        <v>-</v>
      </c>
      <c r="BC6" s="35" t="str">
        <f t="shared" si="6"/>
        <v>-</v>
      </c>
      <c r="BD6" s="35">
        <f t="shared" si="6"/>
        <v>47.61</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1092.22</v>
      </c>
      <c r="BP6" s="34" t="str">
        <f>IF(BP7="","",IF(BP7="-","【-】","【"&amp;SUBSTITUTE(TEXT(BP7,"#,##0.00"),"-","△")&amp;"】"))</f>
        <v>【705.21】</v>
      </c>
      <c r="BQ6" s="35" t="str">
        <f>IF(BQ7="",NA(),BQ7)</f>
        <v>-</v>
      </c>
      <c r="BR6" s="35" t="str">
        <f t="shared" ref="BR6:BZ6" si="8">IF(BR7="",NA(),BR7)</f>
        <v>-</v>
      </c>
      <c r="BS6" s="35" t="str">
        <f t="shared" si="8"/>
        <v>-</v>
      </c>
      <c r="BT6" s="35" t="str">
        <f t="shared" si="8"/>
        <v>-</v>
      </c>
      <c r="BU6" s="35">
        <f t="shared" si="8"/>
        <v>85.74</v>
      </c>
      <c r="BV6" s="35" t="str">
        <f t="shared" si="8"/>
        <v>-</v>
      </c>
      <c r="BW6" s="35" t="str">
        <f t="shared" si="8"/>
        <v>-</v>
      </c>
      <c r="BX6" s="35" t="str">
        <f t="shared" si="8"/>
        <v>-</v>
      </c>
      <c r="BY6" s="35" t="str">
        <f t="shared" si="8"/>
        <v>-</v>
      </c>
      <c r="BZ6" s="35">
        <f t="shared" si="8"/>
        <v>97.53</v>
      </c>
      <c r="CA6" s="34" t="str">
        <f>IF(CA7="","",IF(CA7="-","【-】","【"&amp;SUBSTITUTE(TEXT(CA7,"#,##0.00"),"-","△")&amp;"】"))</f>
        <v>【98.96】</v>
      </c>
      <c r="CB6" s="35" t="str">
        <f>IF(CB7="",NA(),CB7)</f>
        <v>-</v>
      </c>
      <c r="CC6" s="35" t="str">
        <f t="shared" ref="CC6:CK6" si="9">IF(CC7="",NA(),CC7)</f>
        <v>-</v>
      </c>
      <c r="CD6" s="35" t="str">
        <f t="shared" si="9"/>
        <v>-</v>
      </c>
      <c r="CE6" s="35" t="str">
        <f t="shared" si="9"/>
        <v>-</v>
      </c>
      <c r="CF6" s="35">
        <f t="shared" si="9"/>
        <v>149.46</v>
      </c>
      <c r="CG6" s="35" t="str">
        <f t="shared" si="9"/>
        <v>-</v>
      </c>
      <c r="CH6" s="35" t="str">
        <f t="shared" si="9"/>
        <v>-</v>
      </c>
      <c r="CI6" s="35" t="str">
        <f t="shared" si="9"/>
        <v>-</v>
      </c>
      <c r="CJ6" s="35" t="str">
        <f t="shared" si="9"/>
        <v>-</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f t="shared" si="10"/>
        <v>63.27</v>
      </c>
      <c r="CR6" s="35" t="str">
        <f t="shared" si="10"/>
        <v>-</v>
      </c>
      <c r="CS6" s="35" t="str">
        <f t="shared" si="10"/>
        <v>-</v>
      </c>
      <c r="CT6" s="35" t="str">
        <f t="shared" si="10"/>
        <v>-</v>
      </c>
      <c r="CU6" s="35" t="str">
        <f t="shared" si="10"/>
        <v>-</v>
      </c>
      <c r="CV6" s="35">
        <f t="shared" si="10"/>
        <v>61.51</v>
      </c>
      <c r="CW6" s="34" t="str">
        <f>IF(CW7="","",IF(CW7="-","【-】","【"&amp;SUBSTITUTE(TEXT(CW7,"#,##0.00"),"-","△")&amp;"】"))</f>
        <v>【59.57】</v>
      </c>
      <c r="CX6" s="35" t="str">
        <f>IF(CX7="",NA(),CX7)</f>
        <v>-</v>
      </c>
      <c r="CY6" s="35" t="str">
        <f t="shared" ref="CY6:DG6" si="11">IF(CY7="",NA(),CY7)</f>
        <v>-</v>
      </c>
      <c r="CZ6" s="35" t="str">
        <f t="shared" si="11"/>
        <v>-</v>
      </c>
      <c r="DA6" s="35" t="str">
        <f t="shared" si="11"/>
        <v>-</v>
      </c>
      <c r="DB6" s="35">
        <f t="shared" si="11"/>
        <v>69.31</v>
      </c>
      <c r="DC6" s="35" t="str">
        <f t="shared" si="11"/>
        <v>-</v>
      </c>
      <c r="DD6" s="35" t="str">
        <f t="shared" si="11"/>
        <v>-</v>
      </c>
      <c r="DE6" s="35" t="str">
        <f t="shared" si="11"/>
        <v>-</v>
      </c>
      <c r="DF6" s="35" t="str">
        <f t="shared" si="11"/>
        <v>-</v>
      </c>
      <c r="DG6" s="35">
        <f t="shared" si="11"/>
        <v>85.82</v>
      </c>
      <c r="DH6" s="34" t="str">
        <f>IF(DH7="","",IF(DH7="-","【-】","【"&amp;SUBSTITUTE(TEXT(DH7,"#,##0.00"),"-","△")&amp;"】"))</f>
        <v>【95.57】</v>
      </c>
      <c r="DI6" s="35" t="str">
        <f>IF(DI7="",NA(),DI7)</f>
        <v>-</v>
      </c>
      <c r="DJ6" s="35" t="str">
        <f t="shared" ref="DJ6:DR6" si="12">IF(DJ7="",NA(),DJ7)</f>
        <v>-</v>
      </c>
      <c r="DK6" s="35" t="str">
        <f t="shared" si="12"/>
        <v>-</v>
      </c>
      <c r="DL6" s="35" t="str">
        <f t="shared" si="12"/>
        <v>-</v>
      </c>
      <c r="DM6" s="35">
        <f t="shared" si="12"/>
        <v>3.36</v>
      </c>
      <c r="DN6" s="35" t="str">
        <f t="shared" si="12"/>
        <v>-</v>
      </c>
      <c r="DO6" s="35" t="str">
        <f t="shared" si="12"/>
        <v>-</v>
      </c>
      <c r="DP6" s="35" t="str">
        <f t="shared" si="12"/>
        <v>-</v>
      </c>
      <c r="DQ6" s="35" t="str">
        <f t="shared" si="12"/>
        <v>-</v>
      </c>
      <c r="DR6" s="35">
        <f t="shared" si="12"/>
        <v>15.29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0.11</v>
      </c>
      <c r="ED6" s="34" t="str">
        <f>IF(ED7="","",IF(ED7="-","【-】","【"&amp;SUBSTITUTE(TEXT(ED7,"#,##0.00"),"-","△")&amp;"】"))</f>
        <v>【5.72】</v>
      </c>
      <c r="EE6" s="35" t="str">
        <f>IF(EE7="",NA(),EE7)</f>
        <v>-</v>
      </c>
      <c r="EF6" s="35" t="str">
        <f t="shared" ref="EF6:EN6" si="14">IF(EF7="",NA(),EF7)</f>
        <v>-</v>
      </c>
      <c r="EG6" s="35" t="str">
        <f t="shared" si="14"/>
        <v>-</v>
      </c>
      <c r="EH6" s="35" t="str">
        <f t="shared" si="14"/>
        <v>-</v>
      </c>
      <c r="EI6" s="35">
        <f t="shared" si="14"/>
        <v>0.06</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232165</v>
      </c>
      <c r="D7" s="37">
        <v>46</v>
      </c>
      <c r="E7" s="37">
        <v>17</v>
      </c>
      <c r="F7" s="37">
        <v>1</v>
      </c>
      <c r="G7" s="37">
        <v>0</v>
      </c>
      <c r="H7" s="37" t="s">
        <v>96</v>
      </c>
      <c r="I7" s="37" t="s">
        <v>97</v>
      </c>
      <c r="J7" s="37" t="s">
        <v>98</v>
      </c>
      <c r="K7" s="37" t="s">
        <v>99</v>
      </c>
      <c r="L7" s="37" t="s">
        <v>100</v>
      </c>
      <c r="M7" s="37" t="s">
        <v>101</v>
      </c>
      <c r="N7" s="38" t="s">
        <v>102</v>
      </c>
      <c r="O7" s="38">
        <v>63.45</v>
      </c>
      <c r="P7" s="38">
        <v>52.76</v>
      </c>
      <c r="Q7" s="38">
        <v>91.58</v>
      </c>
      <c r="R7" s="38">
        <v>1705</v>
      </c>
      <c r="S7" s="38">
        <v>59010</v>
      </c>
      <c r="T7" s="38">
        <v>55.9</v>
      </c>
      <c r="U7" s="38">
        <v>1055.6400000000001</v>
      </c>
      <c r="V7" s="38">
        <v>31010</v>
      </c>
      <c r="W7" s="38">
        <v>11.56</v>
      </c>
      <c r="X7" s="38">
        <v>2682.53</v>
      </c>
      <c r="Y7" s="38" t="s">
        <v>102</v>
      </c>
      <c r="Z7" s="38" t="s">
        <v>102</v>
      </c>
      <c r="AA7" s="38" t="s">
        <v>102</v>
      </c>
      <c r="AB7" s="38" t="s">
        <v>102</v>
      </c>
      <c r="AC7" s="38">
        <v>124.92</v>
      </c>
      <c r="AD7" s="38" t="s">
        <v>102</v>
      </c>
      <c r="AE7" s="38" t="s">
        <v>102</v>
      </c>
      <c r="AF7" s="38" t="s">
        <v>102</v>
      </c>
      <c r="AG7" s="38" t="s">
        <v>102</v>
      </c>
      <c r="AH7" s="38">
        <v>109.91</v>
      </c>
      <c r="AI7" s="38">
        <v>106.67</v>
      </c>
      <c r="AJ7" s="38" t="s">
        <v>102</v>
      </c>
      <c r="AK7" s="38" t="s">
        <v>102</v>
      </c>
      <c r="AL7" s="38" t="s">
        <v>102</v>
      </c>
      <c r="AM7" s="38" t="s">
        <v>102</v>
      </c>
      <c r="AN7" s="38">
        <v>0</v>
      </c>
      <c r="AO7" s="38" t="s">
        <v>102</v>
      </c>
      <c r="AP7" s="38" t="s">
        <v>102</v>
      </c>
      <c r="AQ7" s="38" t="s">
        <v>102</v>
      </c>
      <c r="AR7" s="38" t="s">
        <v>102</v>
      </c>
      <c r="AS7" s="38">
        <v>9.42</v>
      </c>
      <c r="AT7" s="38">
        <v>3.64</v>
      </c>
      <c r="AU7" s="38" t="s">
        <v>102</v>
      </c>
      <c r="AV7" s="38" t="s">
        <v>102</v>
      </c>
      <c r="AW7" s="38" t="s">
        <v>102</v>
      </c>
      <c r="AX7" s="38" t="s">
        <v>102</v>
      </c>
      <c r="AY7" s="38">
        <v>82.5</v>
      </c>
      <c r="AZ7" s="38" t="s">
        <v>102</v>
      </c>
      <c r="BA7" s="38" t="s">
        <v>102</v>
      </c>
      <c r="BB7" s="38" t="s">
        <v>102</v>
      </c>
      <c r="BC7" s="38" t="s">
        <v>102</v>
      </c>
      <c r="BD7" s="38">
        <v>47.61</v>
      </c>
      <c r="BE7" s="38">
        <v>67.52</v>
      </c>
      <c r="BF7" s="38" t="s">
        <v>102</v>
      </c>
      <c r="BG7" s="38" t="s">
        <v>102</v>
      </c>
      <c r="BH7" s="38" t="s">
        <v>102</v>
      </c>
      <c r="BI7" s="38" t="s">
        <v>102</v>
      </c>
      <c r="BJ7" s="38">
        <v>0</v>
      </c>
      <c r="BK7" s="38" t="s">
        <v>102</v>
      </c>
      <c r="BL7" s="38" t="s">
        <v>102</v>
      </c>
      <c r="BM7" s="38" t="s">
        <v>102</v>
      </c>
      <c r="BN7" s="38" t="s">
        <v>102</v>
      </c>
      <c r="BO7" s="38">
        <v>1092.22</v>
      </c>
      <c r="BP7" s="38">
        <v>705.21</v>
      </c>
      <c r="BQ7" s="38" t="s">
        <v>102</v>
      </c>
      <c r="BR7" s="38" t="s">
        <v>102</v>
      </c>
      <c r="BS7" s="38" t="s">
        <v>102</v>
      </c>
      <c r="BT7" s="38" t="s">
        <v>102</v>
      </c>
      <c r="BU7" s="38">
        <v>85.74</v>
      </c>
      <c r="BV7" s="38" t="s">
        <v>102</v>
      </c>
      <c r="BW7" s="38" t="s">
        <v>102</v>
      </c>
      <c r="BX7" s="38" t="s">
        <v>102</v>
      </c>
      <c r="BY7" s="38" t="s">
        <v>102</v>
      </c>
      <c r="BZ7" s="38">
        <v>97.53</v>
      </c>
      <c r="CA7" s="38">
        <v>98.96</v>
      </c>
      <c r="CB7" s="38" t="s">
        <v>102</v>
      </c>
      <c r="CC7" s="38" t="s">
        <v>102</v>
      </c>
      <c r="CD7" s="38" t="s">
        <v>102</v>
      </c>
      <c r="CE7" s="38" t="s">
        <v>102</v>
      </c>
      <c r="CF7" s="38">
        <v>149.46</v>
      </c>
      <c r="CG7" s="38" t="s">
        <v>102</v>
      </c>
      <c r="CH7" s="38" t="s">
        <v>102</v>
      </c>
      <c r="CI7" s="38" t="s">
        <v>102</v>
      </c>
      <c r="CJ7" s="38" t="s">
        <v>102</v>
      </c>
      <c r="CK7" s="38">
        <v>155.83000000000001</v>
      </c>
      <c r="CL7" s="38">
        <v>134.52000000000001</v>
      </c>
      <c r="CM7" s="38" t="s">
        <v>102</v>
      </c>
      <c r="CN7" s="38" t="s">
        <v>102</v>
      </c>
      <c r="CO7" s="38" t="s">
        <v>102</v>
      </c>
      <c r="CP7" s="38" t="s">
        <v>102</v>
      </c>
      <c r="CQ7" s="38">
        <v>63.27</v>
      </c>
      <c r="CR7" s="38" t="s">
        <v>102</v>
      </c>
      <c r="CS7" s="38" t="s">
        <v>102</v>
      </c>
      <c r="CT7" s="38" t="s">
        <v>102</v>
      </c>
      <c r="CU7" s="38" t="s">
        <v>102</v>
      </c>
      <c r="CV7" s="38">
        <v>61.51</v>
      </c>
      <c r="CW7" s="38">
        <v>59.57</v>
      </c>
      <c r="CX7" s="38" t="s">
        <v>102</v>
      </c>
      <c r="CY7" s="38" t="s">
        <v>102</v>
      </c>
      <c r="CZ7" s="38" t="s">
        <v>102</v>
      </c>
      <c r="DA7" s="38" t="s">
        <v>102</v>
      </c>
      <c r="DB7" s="38">
        <v>69.31</v>
      </c>
      <c r="DC7" s="38" t="s">
        <v>102</v>
      </c>
      <c r="DD7" s="38" t="s">
        <v>102</v>
      </c>
      <c r="DE7" s="38" t="s">
        <v>102</v>
      </c>
      <c r="DF7" s="38" t="s">
        <v>102</v>
      </c>
      <c r="DG7" s="38">
        <v>85.82</v>
      </c>
      <c r="DH7" s="38">
        <v>95.57</v>
      </c>
      <c r="DI7" s="38" t="s">
        <v>102</v>
      </c>
      <c r="DJ7" s="38" t="s">
        <v>102</v>
      </c>
      <c r="DK7" s="38" t="s">
        <v>102</v>
      </c>
      <c r="DL7" s="38" t="s">
        <v>102</v>
      </c>
      <c r="DM7" s="38">
        <v>3.36</v>
      </c>
      <c r="DN7" s="38" t="s">
        <v>102</v>
      </c>
      <c r="DO7" s="38" t="s">
        <v>102</v>
      </c>
      <c r="DP7" s="38" t="s">
        <v>102</v>
      </c>
      <c r="DQ7" s="38" t="s">
        <v>102</v>
      </c>
      <c r="DR7" s="38">
        <v>15.29</v>
      </c>
      <c r="DS7" s="38">
        <v>36.520000000000003</v>
      </c>
      <c r="DT7" s="38" t="s">
        <v>102</v>
      </c>
      <c r="DU7" s="38" t="s">
        <v>102</v>
      </c>
      <c r="DV7" s="38" t="s">
        <v>102</v>
      </c>
      <c r="DW7" s="38" t="s">
        <v>102</v>
      </c>
      <c r="DX7" s="38">
        <v>0</v>
      </c>
      <c r="DY7" s="38" t="s">
        <v>102</v>
      </c>
      <c r="DZ7" s="38" t="s">
        <v>102</v>
      </c>
      <c r="EA7" s="38" t="s">
        <v>102</v>
      </c>
      <c r="EB7" s="38" t="s">
        <v>102</v>
      </c>
      <c r="EC7" s="38">
        <v>0.11</v>
      </c>
      <c r="ED7" s="38">
        <v>5.72</v>
      </c>
      <c r="EE7" s="38" t="s">
        <v>102</v>
      </c>
      <c r="EF7" s="38" t="s">
        <v>102</v>
      </c>
      <c r="EG7" s="38" t="s">
        <v>102</v>
      </c>
      <c r="EH7" s="38" t="s">
        <v>102</v>
      </c>
      <c r="EI7" s="38">
        <v>0.06</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2022-01-12T08:13:14Z</cp:lastPrinted>
  <dcterms:created xsi:type="dcterms:W3CDTF">2021-12-03T07:13:58Z</dcterms:created>
  <dcterms:modified xsi:type="dcterms:W3CDTF">2022-01-28T01:10:11Z</dcterms:modified>
  <cp:category/>
</cp:coreProperties>
</file>