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MTM6zsnvNJwB3LRpMMKcdOqv8j0Z4dIWSZnmbz5hR65/g06hfTjAzi3k2Mp6u4INkRWDiF0o1Z5yozsIiR1QLw==" workbookSaltValue="sTAO5/p8SxrBnHJ8sBCYm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E85" i="4"/>
  <c r="BB10" i="4"/>
  <c r="AT10" i="4"/>
  <c r="W10" i="4"/>
  <c r="P10" i="4"/>
  <c r="I10" i="4"/>
  <c r="BB8" i="4"/>
  <c r="AT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<sst xmlns="http://schemas.openxmlformats.org/spreadsheetml/2006/main" count="236" uniqueCount="118">
  <si>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</si>
  <si>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</si>
  <si>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</si>
  <si>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</si>
  <si>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</si>
  <si>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</si>
  <si>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</si>
  <si>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</si>
  <si>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</si>
  <si>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</si>
  <si>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</si>
  <si>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</si>
  <si>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</si>
  <si>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</si>
  <si>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</si>
  <si>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</si>
  <si>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</si>
  <si>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</si>
  <si>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</si>
  <si>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</si>
  <si>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</si>
  <si>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</si>
  <si>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</si>
  <si>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</si>
  <si>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</si>
  <si>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</si>
  <si>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</si>
  <si>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</si>
  <si>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</si>
  <si>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</si>
  <si>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</si>
  <si>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</si>
  <si>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</si>
  <si>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</si>
  <si>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</si>
  <si>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</si>
  <si>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</si>
  <si>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</si>
  <si>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</si>
  <si>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</si>
  <si>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</si>
  <si>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</si>
  <si>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</si>
  <si>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</si>
  <si>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</si>
  <si>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</si>
  <si>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</si>
  <si>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</si>
  <si>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</si>
  <si>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</si>
  <si>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</si>
  <si>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</si>
  <si>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</si>
  <si>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</si>
  <si>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</si>
  <si>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</si>
  <si>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</si>
  <si>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</si>
  <si>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</si>
  <si>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</si>
  <si>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</si>
  <si>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</si>
  <si>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</si>
  <si>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</si>
  <si>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</si>
  <si>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</si>
  <si>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</si>
  <si>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</si>
  <si>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</si>
  <si>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</si>
  <si>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</si>
  <si>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</si>
  <si>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</si>
  <si>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</si>
  <si>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</si>
  <si>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</si>
  <si>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</si>
  <si>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</si>
  <si>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</si>
  <si>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</si>
  <si>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</si>
  <si>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</si>
  <si>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</si>
  <si>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</si>
  <si>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</si>
  <si>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</si>
  <si>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</si>
  <si>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</si>
  <si>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</si>
  <si>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</si>
  <si>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</si>
  <si>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</si>
  <si>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</si>
  <si>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</si>
  <si>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</si>
  <si>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</si>
  <si>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</si>
  <si>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</si>
  <si>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</si>
  <si>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</si>
  <si>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</si>
  <si>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</si>
  <si>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</si>
  <si>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</si>
  <si>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</si>
  <si>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</si>
  <si>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</si>
  <si>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</si>
  <si>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</si>
  <si>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</si>
  <si>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</si>
  <si>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</si>
  <si>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</si>
  <si>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</si>
  <si>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</si>
  <si>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経常収支比率は、98.76％で100％に満たず収支が赤字であることが示されている。前年度と比較し、経常収益が2.5％減少、経常費用が2.0％減少であり、前年度より僅かに低下した。今後も水洗化率を向上させ、下水道使用料収入の増加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⑤経費回収率は、下水道使用料の収入増により、前年度に比べ上昇しているが、公費負担分を考慮しない経費回収率は約31％と、全経費を下水道使用料で賄えておらず、不足分の約69％を一般会計から繰り入れている現状である。
　⑧水洗化率は前年度に比べ上昇し、類似団体・全国平均より高いが、今後も接続ＰＲなどにより水洗化率向上に努めたい。
　今後は、水洗化率の向上、投資規模・料金水準の見直しを行い、事業運営をする必要がある。</t>
    <rPh sb="60" eb="62">
      <t>ゲンショウ</t>
    </rPh>
    <rPh sb="63" eb="65">
      <t>ケイジョウ</t>
    </rPh>
    <rPh sb="72" eb="74">
      <t>ゲンショウ</t>
    </rPh>
    <rPh sb="86" eb="88">
      <t>テイカ</t>
    </rPh>
    <rPh sb="113" eb="114">
      <t>ゾウ</t>
    </rPh>
    <rPh sb="114" eb="115">
      <t>カ</t>
    </rPh>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</si>
  <si>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予定している。なお、毎年度進捗管理を行い、公共下水道整備概成後（令和7年度）に全てを見直す。
　今後は、「稲沢市汚水適正処理構想」及び「稲沢市公共下水道事業経営戦略」に基づき、事業費の見通し、料金水準の見直し等を検討し、事業運営を行っていく。</t>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</si>
  <si>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しかし、今後は管渠の老朽化が進むため、将来の管渠更新に備え、ストックマネジメント計画等の更新計画の策定、更新財源の確保について検討していく必要がある。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</si>
</sst>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E5-4B65-ABE0-2338FDC033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BE5-4B65-ABE0-2338FDC033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33-4468-8849-0AD1B86539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F033-4468-8849-0AD1B86539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83.05</c:v>
                </c:pt>
                <c:pt idx="1">
                  <c:v>83.51</c:v>
                </c:pt>
                <c:pt idx="2">
                  <c:v>83.91</c:v>
                </c:pt>
                <c:pt idx="3">
                  <c:v>84.41</c:v>
                </c:pt>
                <c:pt idx="4">
                  <c:v>85.15</c:v>
                </c:pt>
              </c:numCache>
            </c:numRef>
          </c:val>
          <c:extLst>
            <c:ext xmlns:c16="http://schemas.microsoft.com/office/drawing/2014/chart" uri="{C3380CC4-5D6E-409C-BE32-E72D297353CC}">
              <c16:uniqueId val="{00000000-CA0E-4174-83AB-BC60E1E3EC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CA0E-4174-83AB-BC60E1E3EC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99.28</c:v>
                </c:pt>
                <c:pt idx="1">
                  <c:v>99.24</c:v>
                </c:pt>
                <c:pt idx="2">
                  <c:v>99.29</c:v>
                </c:pt>
                <c:pt idx="3">
                  <c:v>99.21</c:v>
                </c:pt>
                <c:pt idx="4">
                  <c:v>98.76</c:v>
                </c:pt>
              </c:numCache>
            </c:numRef>
          </c:val>
          <c:extLst>
            <c:ext xmlns:c16="http://schemas.microsoft.com/office/drawing/2014/chart" uri="{C3380CC4-5D6E-409C-BE32-E72D297353CC}">
              <c16:uniqueId val="{00000000-0270-4260-B4BE-C57CC8FF60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0270-4260-B4BE-C57CC8FF60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14.27</c:v>
                </c:pt>
                <c:pt idx="1">
                  <c:v>16.510000000000002</c:v>
                </c:pt>
                <c:pt idx="2">
                  <c:v>18.829999999999998</c:v>
                </c:pt>
                <c:pt idx="3">
                  <c:v>21.17</c:v>
                </c:pt>
                <c:pt idx="4">
                  <c:v>23.39</c:v>
                </c:pt>
              </c:numCache>
            </c:numRef>
          </c:val>
          <c:extLst>
            <c:ext xmlns:c16="http://schemas.microsoft.com/office/drawing/2014/chart" uri="{C3380CC4-5D6E-409C-BE32-E72D297353CC}">
              <c16:uniqueId val="{00000000-6FE0-4B53-BA4D-74709BAF01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6FE0-4B53-BA4D-74709BAF01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02-4F91-A2F4-6FC3366809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402-4F91-A2F4-6FC3366809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2.59</c:v>
                </c:pt>
                <c:pt idx="1">
                  <c:v>5.16</c:v>
                </c:pt>
                <c:pt idx="2">
                  <c:v>7.47</c:v>
                </c:pt>
                <c:pt idx="3">
                  <c:v>9.9700000000000006</c:v>
                </c:pt>
                <c:pt idx="4">
                  <c:v>13.84</c:v>
                </c:pt>
              </c:numCache>
            </c:numRef>
          </c:val>
          <c:extLst>
            <c:ext xmlns:c16="http://schemas.microsoft.com/office/drawing/2014/chart" uri="{C3380CC4-5D6E-409C-BE32-E72D297353CC}">
              <c16:uniqueId val="{00000000-708B-4D50-B683-E6A1F86173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708B-4D50-B683-E6A1F86173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9.86</c:v>
                </c:pt>
                <c:pt idx="1">
                  <c:v>18.059999999999999</c:v>
                </c:pt>
                <c:pt idx="2">
                  <c:v>10</c:v>
                </c:pt>
                <c:pt idx="3">
                  <c:v>8.0299999999999994</c:v>
                </c:pt>
                <c:pt idx="4">
                  <c:v>10.32</c:v>
                </c:pt>
              </c:numCache>
            </c:numRef>
          </c:val>
          <c:extLst>
            <c:ext xmlns:c16="http://schemas.microsoft.com/office/drawing/2014/chart" uri="{C3380CC4-5D6E-409C-BE32-E72D297353CC}">
              <c16:uniqueId val="{00000000-A7C1-43B1-9786-67C3803054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A7C1-43B1-9786-67C3803054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3879.19</c:v>
                </c:pt>
                <c:pt idx="1">
                  <c:v>3530.37</c:v>
                </c:pt>
                <c:pt idx="2">
                  <c:v>3226.3</c:v>
                </c:pt>
                <c:pt idx="3">
                  <c:v>2936.49</c:v>
                </c:pt>
                <c:pt idx="4">
                  <c:v>2664.74</c:v>
                </c:pt>
              </c:numCache>
            </c:numRef>
          </c:val>
          <c:extLst>
            <c:ext xmlns:c16="http://schemas.microsoft.com/office/drawing/2014/chart" uri="{C3380CC4-5D6E-409C-BE32-E72D297353CC}">
              <c16:uniqueId val="{00000000-AC1E-4E61-9E79-5A4209431C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C1E-4E61-9E79-5A4209431C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47.47</c:v>
                </c:pt>
                <c:pt idx="1">
                  <c:v>89.62</c:v>
                </c:pt>
                <c:pt idx="2">
                  <c:v>90.5</c:v>
                </c:pt>
                <c:pt idx="3">
                  <c:v>90.69</c:v>
                </c:pt>
                <c:pt idx="4">
                  <c:v>89.47</c:v>
                </c:pt>
              </c:numCache>
            </c:numRef>
          </c:val>
          <c:extLst>
            <c:ext xmlns:c16="http://schemas.microsoft.com/office/drawing/2014/chart" uri="{C3380CC4-5D6E-409C-BE32-E72D297353CC}">
              <c16:uniqueId val="{00000000-311E-499B-80F9-09335AE7AC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11E-499B-80F9-09335AE7AC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279.95999999999998</c:v>
                </c:pt>
                <c:pt idx="1">
                  <c:v>150</c:v>
                </c:pt>
                <c:pt idx="2">
                  <c:v>150</c:v>
                </c:pt>
                <c:pt idx="3">
                  <c:v>150</c:v>
                </c:pt>
                <c:pt idx="4">
                  <c:v>150</c:v>
                </c:pt>
              </c:numCache>
            </c:numRef>
          </c:val>
          <c:extLst>
            <c:ext xmlns:c16="http://schemas.microsoft.com/office/drawing/2014/chart" uri="{C3380CC4-5D6E-409C-BE32-E72D297353CC}">
              <c16:uniqueId val="{00000000-A4C8-4665-B714-1F6956D3DB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A4C8-4665-B714-1F6956D3DB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136237</v>
      </c>
      <c r="AM8" s="51"/>
      <c r="AN8" s="51"/>
      <c r="AO8" s="51"/>
      <c r="AP8" s="51"/>
      <c r="AQ8" s="51"/>
      <c r="AR8" s="51"/>
      <c r="AS8" s="51"/>
      <c r="AT8" s="46">
        <f>データ!T6</f>
        <v>79.349999999999994</v>
      </c>
      <c r="AU8" s="46"/>
      <c r="AV8" s="46"/>
      <c r="AW8" s="46"/>
      <c r="AX8" s="46"/>
      <c r="AY8" s="46"/>
      <c r="AZ8" s="46"/>
      <c r="BA8" s="46"/>
      <c r="BB8" s="46">
        <f>データ!U6</f>
        <v>1716.91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57.14</v>
      </c>
      <c r="J10" s="46"/>
      <c r="K10" s="46"/>
      <c r="L10" s="46"/>
      <c r="M10" s="46"/>
      <c r="N10" s="46"/>
      <c r="O10" s="46"/>
      <c r="P10" s="46">
        <f>データ!P6</f>
        <v>2.65</v>
      </c>
      <c r="Q10" s="46"/>
      <c r="R10" s="46"/>
      <c r="S10" s="46"/>
      <c r="T10" s="46"/>
      <c r="U10" s="46"/>
      <c r="V10" s="46"/>
      <c r="W10" s="46">
        <f>データ!Q6</f>
        <v>92.6</v>
      </c>
      <c r="X10" s="46"/>
      <c r="Y10" s="46"/>
      <c r="Z10" s="46"/>
      <c r="AA10" s="46"/>
      <c r="AB10" s="46"/>
      <c r="AC10" s="46"/>
      <c r="AD10" s="51">
        <f>データ!R6</f>
        <v>2420</v>
      </c>
      <c r="AE10" s="51"/>
      <c r="AF10" s="51"/>
      <c r="AG10" s="51"/>
      <c r="AH10" s="51"/>
      <c r="AI10" s="51"/>
      <c r="AJ10" s="51"/>
      <c r="AK10" s="2"/>
      <c r="AL10" s="51">
        <f>データ!V6</f>
        <v>3596</v>
      </c>
      <c r="AM10" s="51"/>
      <c r="AN10" s="51"/>
      <c r="AO10" s="51"/>
      <c r="AP10" s="51"/>
      <c r="AQ10" s="51"/>
      <c r="AR10" s="51"/>
      <c r="AS10" s="51"/>
      <c r="AT10" s="46">
        <f>データ!W6</f>
        <v>1.18</v>
      </c>
      <c r="AU10" s="46"/>
      <c r="AV10" s="46"/>
      <c r="AW10" s="46"/>
      <c r="AX10" s="46"/>
      <c r="AY10" s="46"/>
      <c r="AZ10" s="46"/>
      <c r="BA10" s="46"/>
      <c r="BB10" s="46">
        <f>データ!X6</f>
        <v>3047.46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nugdEBqRlyoANSOXD8RvCDThH7PlPUp9HvyPtPPDMYyIRUkMKdNlvm1wrTvsSH2S5XM1FXM0atz0AQLdGswJQ==" saltValue="cJHO50lQWSBj07txTTG6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232203</v>
      </c>
      <c r="D6" s="33">
        <f t="shared" si="3"/>
        <v>46</v>
      </c>
      <c r="E6" s="33">
        <f t="shared" si="3"/>
        <v>17</v>
      </c>
      <c r="F6" s="33">
        <f t="shared" si="3"/>
        <v>4</v>
      </c>
      <c r="G6" s="33">
        <f t="shared" si="3"/>
        <v>0</v>
      </c>
      <c r="H6" s="33" t="str">
        <f t="shared" si="3"/>
        <v>愛知県　稲沢市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57.14</v>
      </c>
      <c r="P6" s="34">
        <f t="shared" si="3"/>
        <v>2.65</v>
      </c>
      <c r="Q6" s="34">
        <f t="shared" si="3"/>
        <v>92.6</v>
      </c>
      <c r="R6" s="34">
        <f t="shared" si="3"/>
        <v>2420</v>
      </c>
      <c r="S6" s="34">
        <f t="shared" si="3"/>
        <v>136237</v>
      </c>
      <c r="T6" s="34">
        <f t="shared" si="3"/>
        <v>79.349999999999994</v>
      </c>
      <c r="U6" s="34">
        <f t="shared" si="3"/>
        <v>1716.91</v>
      </c>
      <c r="V6" s="34">
        <f t="shared" si="3"/>
        <v>3596</v>
      </c>
      <c r="W6" s="34">
        <f t="shared" si="3"/>
        <v>1.18</v>
      </c>
      <c r="X6" s="34">
        <f t="shared" si="3"/>
        <v>3047.46</v>
      </c>
      <c r="Y6" s="35">
        <f>IF(Y7="",NA(),Y7)</f>
        <v>99.28</v>
      </c>
      <c r="Z6" s="35">
        <f t="shared" ref="Z6:AH6" si="4">IF(Z7="",NA(),Z7)</f>
        <v>99.24</v>
      </c>
      <c r="AA6" s="35">
        <f t="shared" si="4"/>
        <v>99.29</v>
      </c>
      <c r="AB6" s="35">
        <f t="shared" si="4"/>
        <v>99.21</v>
      </c>
      <c r="AC6" s="35">
        <f t="shared" si="4"/>
        <v>98.76</v>
      </c>
      <c r="AD6" s="35">
        <f t="shared" si="4"/>
        <v>100.85</v>
      </c>
      <c r="AE6" s="35">
        <f t="shared" si="4"/>
        <v>102.13</v>
      </c>
      <c r="AF6" s="35">
        <f t="shared" si="4"/>
        <v>101.72</v>
      </c>
      <c r="AG6" s="35">
        <f t="shared" si="4"/>
        <v>102.73</v>
      </c>
      <c r="AH6" s="35">
        <f t="shared" si="4"/>
        <v>105.78</v>
      </c>
      <c r="AI6" s="34" t="str">
        <f>IF(AI7="","",IF(AI7="-","【-】","【"&amp;SUBSTITUTE(TEXT(AI7,"#,##0.00"),"-","△")&amp;"】"))</f>
        <v>【104.83】</v>
      </c>
      <c r="AJ6" s="35">
        <f>IF(AJ7="",NA(),AJ7)</f>
        <v>2.59</v>
      </c>
      <c r="AK6" s="35">
        <f t="shared" ref="AK6:AS6" si="5">IF(AK7="",NA(),AK7)</f>
        <v>5.16</v>
      </c>
      <c r="AL6" s="35">
        <f t="shared" si="5"/>
        <v>7.47</v>
      </c>
      <c r="AM6" s="35">
        <f t="shared" si="5"/>
        <v>9.9700000000000006</v>
      </c>
      <c r="AN6" s="35">
        <f t="shared" si="5"/>
        <v>13.84</v>
      </c>
      <c r="AO6" s="35">
        <f t="shared" si="5"/>
        <v>110.77</v>
      </c>
      <c r="AP6" s="35">
        <f t="shared" si="5"/>
        <v>109.51</v>
      </c>
      <c r="AQ6" s="35">
        <f t="shared" si="5"/>
        <v>112.88</v>
      </c>
      <c r="AR6" s="35">
        <f t="shared" si="5"/>
        <v>94.97</v>
      </c>
      <c r="AS6" s="35">
        <f t="shared" si="5"/>
        <v>63.96</v>
      </c>
      <c r="AT6" s="34" t="str">
        <f>IF(AT7="","",IF(AT7="-","【-】","【"&amp;SUBSTITUTE(TEXT(AT7,"#,##0.00"),"-","△")&amp;"】"))</f>
        <v>【61.55】</v>
      </c>
      <c r="AU6" s="35">
        <f>IF(AU7="",NA(),AU7)</f>
        <v>9.86</v>
      </c>
      <c r="AV6" s="35">
        <f t="shared" ref="AV6:BD6" si="6">IF(AV7="",NA(),AV7)</f>
        <v>18.059999999999999</v>
      </c>
      <c r="AW6" s="35">
        <f t="shared" si="6"/>
        <v>10</v>
      </c>
      <c r="AX6" s="35">
        <f t="shared" si="6"/>
        <v>8.0299999999999994</v>
      </c>
      <c r="AY6" s="35">
        <f t="shared" si="6"/>
        <v>10.32</v>
      </c>
      <c r="AZ6" s="35">
        <f t="shared" si="6"/>
        <v>46.78</v>
      </c>
      <c r="BA6" s="35">
        <f t="shared" si="6"/>
        <v>47.44</v>
      </c>
      <c r="BB6" s="35">
        <f t="shared" si="6"/>
        <v>49.18</v>
      </c>
      <c r="BC6" s="35">
        <f t="shared" si="6"/>
        <v>47.72</v>
      </c>
      <c r="BD6" s="35">
        <f t="shared" si="6"/>
        <v>44.24</v>
      </c>
      <c r="BE6" s="34" t="str">
        <f>IF(BE7="","",IF(BE7="-","【-】","【"&amp;SUBSTITUTE(TEXT(BE7,"#,##0.00"),"-","△")&amp;"】"))</f>
        <v>【45.34】</v>
      </c>
      <c r="BF6" s="35">
        <f>IF(BF7="",NA(),BF7)</f>
        <v>3879.19</v>
      </c>
      <c r="BG6" s="35">
        <f t="shared" ref="BG6:BO6" si="7">IF(BG7="",NA(),BG7)</f>
        <v>3530.37</v>
      </c>
      <c r="BH6" s="35">
        <f t="shared" si="7"/>
        <v>3226.3</v>
      </c>
      <c r="BI6" s="35">
        <f t="shared" si="7"/>
        <v>2936.49</v>
      </c>
      <c r="BJ6" s="35">
        <f t="shared" si="7"/>
        <v>2664.74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47.47</v>
      </c>
      <c r="BR6" s="35">
        <f t="shared" ref="BR6:BZ6" si="8">IF(BR7="",NA(),BR7)</f>
        <v>89.62</v>
      </c>
      <c r="BS6" s="35">
        <f t="shared" si="8"/>
        <v>90.5</v>
      </c>
      <c r="BT6" s="35">
        <f t="shared" si="8"/>
        <v>90.69</v>
      </c>
      <c r="BU6" s="35">
        <f t="shared" si="8"/>
        <v>89.47</v>
      </c>
      <c r="BV6" s="35">
        <f t="shared" si="8"/>
        <v>69.87</v>
      </c>
      <c r="BW6" s="35">
        <f t="shared" si="8"/>
        <v>74.3</v>
      </c>
      <c r="BX6" s="35">
        <f t="shared" si="8"/>
        <v>72.260000000000005</v>
      </c>
      <c r="BY6" s="35">
        <f t="shared" si="8"/>
        <v>71.84</v>
      </c>
      <c r="BZ6" s="35">
        <f t="shared" si="8"/>
        <v>73.36</v>
      </c>
      <c r="CA6" s="34" t="str">
        <f>IF(CA7="","",IF(CA7="-","【-】","【"&amp;SUBSTITUTE(TEXT(CA7,"#,##0.00"),"-","△")&amp;"】"))</f>
        <v>【75.29】</v>
      </c>
      <c r="CB6" s="35">
        <f>IF(CB7="",NA(),CB7)</f>
        <v>279.95999999999998</v>
      </c>
      <c r="CC6" s="35">
        <f t="shared" ref="CC6:CK6" si="9">IF(CC7="",NA(),CC7)</f>
        <v>150</v>
      </c>
      <c r="CD6" s="35">
        <f t="shared" si="9"/>
        <v>150</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83.05</v>
      </c>
      <c r="CY6" s="35">
        <f t="shared" ref="CY6:DG6" si="11">IF(CY7="",NA(),CY7)</f>
        <v>83.51</v>
      </c>
      <c r="CZ6" s="35">
        <f t="shared" si="11"/>
        <v>83.91</v>
      </c>
      <c r="DA6" s="35">
        <f t="shared" si="11"/>
        <v>84.41</v>
      </c>
      <c r="DB6" s="35">
        <f t="shared" si="11"/>
        <v>85.15</v>
      </c>
      <c r="DC6" s="35">
        <f t="shared" si="11"/>
        <v>83.5</v>
      </c>
      <c r="DD6" s="35">
        <f t="shared" si="11"/>
        <v>83.06</v>
      </c>
      <c r="DE6" s="35">
        <f t="shared" si="11"/>
        <v>83.32</v>
      </c>
      <c r="DF6" s="35">
        <f t="shared" si="11"/>
        <v>83.75</v>
      </c>
      <c r="DG6" s="35">
        <f t="shared" si="11"/>
        <v>84.19</v>
      </c>
      <c r="DH6" s="34" t="str">
        <f>IF(DH7="","",IF(DH7="-","【-】","【"&amp;SUBSTITUTE(TEXT(DH7,"#,##0.00"),"-","△")&amp;"】"))</f>
        <v>【84.75】</v>
      </c>
      <c r="DI6" s="35">
        <f>IF(DI7="",NA(),DI7)</f>
        <v>14.27</v>
      </c>
      <c r="DJ6" s="35">
        <f t="shared" ref="DJ6:DR6" si="12">IF(DJ7="",NA(),DJ7)</f>
        <v>16.510000000000002</v>
      </c>
      <c r="DK6" s="35">
        <f t="shared" si="12"/>
        <v>18.829999999999998</v>
      </c>
      <c r="DL6" s="35">
        <f t="shared" si="12"/>
        <v>21.17</v>
      </c>
      <c r="DM6" s="35">
        <f t="shared" si="12"/>
        <v>23.39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232203</v>
      </c>
      <c r="D7" s="37">
        <v>46</v>
      </c>
      <c r="E7" s="37">
        <v>17</v>
      </c>
      <c r="F7" s="37">
        <v>4</v>
      </c>
      <c r="G7" s="37">
        <v>0</v>
      </c>
      <c r="H7" s="37" t="s">
        <v>95</v>
      </c>
      <c r="I7" s="37" t="s">
        <v>96</v>
      </c>
      <c r="J7" s="37" t="s">
        <v>97</v>
      </c>
      <c r="K7" s="37" t="s">
        <v>98</v>
      </c>
      <c r="L7" s="37" t="s">
        <v>99</v>
      </c>
      <c r="M7" s="37" t="s">
        <v>100</v>
      </c>
      <c r="N7" s="38" t="s">
        <v>101</v>
      </c>
      <c r="O7" s="38">
        <v>57.14</v>
      </c>
      <c r="P7" s="38">
        <v>2.65</v>
      </c>
      <c r="Q7" s="38">
        <v>92.6</v>
      </c>
      <c r="R7" s="38">
        <v>2420</v>
      </c>
      <c r="S7" s="38">
        <v>136237</v>
      </c>
      <c r="T7" s="38">
        <v>79.349999999999994</v>
      </c>
      <c r="U7" s="38">
        <v>1716.91</v>
      </c>
      <c r="V7" s="38">
        <v>3596</v>
      </c>
      <c r="W7" s="38">
        <v>1.18</v>
      </c>
      <c r="X7" s="38">
        <v>3047.46</v>
      </c>
      <c r="Y7" s="38">
        <v>99.28</v>
      </c>
      <c r="Z7" s="38">
        <v>99.24</v>
      </c>
      <c r="AA7" s="38">
        <v>99.29</v>
      </c>
      <c r="AB7" s="38">
        <v>99.21</v>
      </c>
      <c r="AC7" s="38">
        <v>98.76</v>
      </c>
      <c r="AD7" s="38">
        <v>100.85</v>
      </c>
      <c r="AE7" s="38">
        <v>102.13</v>
      </c>
      <c r="AF7" s="38">
        <v>101.72</v>
      </c>
      <c r="AG7" s="38">
        <v>102.73</v>
      </c>
      <c r="AH7" s="38">
        <v>105.78</v>
      </c>
      <c r="AI7" s="38">
        <v>104.83</v>
      </c>
      <c r="AJ7" s="38">
        <v>2.59</v>
      </c>
      <c r="AK7" s="38">
        <v>5.16</v>
      </c>
      <c r="AL7" s="38">
        <v>7.47</v>
      </c>
      <c r="AM7" s="38">
        <v>9.9700000000000006</v>
      </c>
      <c r="AN7" s="38">
        <v>13.84</v>
      </c>
      <c r="AO7" s="38">
        <v>110.77</v>
      </c>
      <c r="AP7" s="38">
        <v>109.51</v>
      </c>
      <c r="AQ7" s="38">
        <v>112.88</v>
      </c>
      <c r="AR7" s="38">
        <v>94.97</v>
      </c>
      <c r="AS7" s="38">
        <v>63.96</v>
      </c>
      <c r="AT7" s="38">
        <v>61.55</v>
      </c>
      <c r="AU7" s="38">
        <v>9.86</v>
      </c>
      <c r="AV7" s="38">
        <v>18.059999999999999</v>
      </c>
      <c r="AW7" s="38">
        <v>10</v>
      </c>
      <c r="AX7" s="38">
        <v>8.0299999999999994</v>
      </c>
      <c r="AY7" s="38">
        <v>10.32</v>
      </c>
      <c r="AZ7" s="38">
        <v>46.78</v>
      </c>
      <c r="BA7" s="38">
        <v>47.44</v>
      </c>
      <c r="BB7" s="38">
        <v>49.18</v>
      </c>
      <c r="BC7" s="38">
        <v>47.72</v>
      </c>
      <c r="BD7" s="38">
        <v>44.24</v>
      </c>
      <c r="BE7" s="38">
        <v>45.34</v>
      </c>
      <c r="BF7" s="38">
        <v>3879.19</v>
      </c>
      <c r="BG7" s="38">
        <v>3530.37</v>
      </c>
      <c r="BH7" s="38">
        <v>3226.3</v>
      </c>
      <c r="BI7" s="38">
        <v>2936.49</v>
      </c>
      <c r="BJ7" s="38">
        <v>2664.74</v>
      </c>
      <c r="BK7" s="38">
        <v>1298.9100000000001</v>
      </c>
      <c r="BL7" s="38">
        <v>1243.71</v>
      </c>
      <c r="BM7" s="38">
        <v>1194.1500000000001</v>
      </c>
      <c r="BN7" s="38">
        <v>1206.79</v>
      </c>
      <c r="BO7" s="38">
        <v>1258.43</v>
      </c>
      <c r="BP7" s="38">
        <v>1260.21</v>
      </c>
      <c r="BQ7" s="38">
        <v>47.47</v>
      </c>
      <c r="BR7" s="38">
        <v>89.62</v>
      </c>
      <c r="BS7" s="38">
        <v>90.5</v>
      </c>
      <c r="BT7" s="38">
        <v>90.69</v>
      </c>
      <c r="BU7" s="38">
        <v>89.47</v>
      </c>
      <c r="BV7" s="38">
        <v>69.87</v>
      </c>
      <c r="BW7" s="38">
        <v>74.3</v>
      </c>
      <c r="BX7" s="38">
        <v>72.260000000000005</v>
      </c>
      <c r="BY7" s="38">
        <v>71.84</v>
      </c>
      <c r="BZ7" s="38">
        <v>73.36</v>
      </c>
      <c r="CA7" s="38">
        <v>75.290000000000006</v>
      </c>
      <c r="CB7" s="38">
        <v>279.95999999999998</v>
      </c>
      <c r="CC7" s="38">
        <v>150</v>
      </c>
      <c r="CD7" s="38">
        <v>150</v>
      </c>
      <c r="CE7" s="38">
        <v>150</v>
      </c>
      <c r="CF7" s="38">
        <v>150</v>
      </c>
      <c r="CG7" s="38">
        <v>234.96</v>
      </c>
      <c r="CH7" s="38">
        <v>221.81</v>
      </c>
      <c r="CI7" s="38">
        <v>230.02</v>
      </c>
      <c r="CJ7" s="38">
        <v>228.47</v>
      </c>
      <c r="CK7" s="38">
        <v>224.88</v>
      </c>
      <c r="CL7" s="38">
        <v>215.41</v>
      </c>
      <c r="CM7" s="38" t="s">
        <v>101</v>
      </c>
      <c r="CN7" s="38" t="s">
        <v>101</v>
      </c>
      <c r="CO7" s="38" t="s">
        <v>101</v>
      </c>
      <c r="CP7" s="38" t="s">
        <v>101</v>
      </c>
      <c r="CQ7" s="38" t="s">
        <v>101</v>
      </c>
      <c r="CR7" s="38">
        <v>42.9</v>
      </c>
      <c r="CS7" s="38">
        <v>43.36</v>
      </c>
      <c r="CT7" s="38">
        <v>42.56</v>
      </c>
      <c r="CU7" s="38">
        <v>42.47</v>
      </c>
      <c r="CV7" s="38">
        <v>42.4</v>
      </c>
      <c r="CW7" s="38">
        <v>42.9</v>
      </c>
      <c r="CX7" s="38">
        <v>83.05</v>
      </c>
      <c r="CY7" s="38">
        <v>83.51</v>
      </c>
      <c r="CZ7" s="38">
        <v>83.91</v>
      </c>
      <c r="DA7" s="38">
        <v>84.41</v>
      </c>
      <c r="DB7" s="38">
        <v>85.15</v>
      </c>
      <c r="DC7" s="38">
        <v>83.5</v>
      </c>
      <c r="DD7" s="38">
        <v>83.06</v>
      </c>
      <c r="DE7" s="38">
        <v>83.32</v>
      </c>
      <c r="DF7" s="38">
        <v>83.75</v>
      </c>
      <c r="DG7" s="38">
        <v>84.19</v>
      </c>
      <c r="DH7" s="38">
        <v>84.75</v>
      </c>
      <c r="DI7" s="38">
        <v>14.27</v>
      </c>
      <c r="DJ7" s="38">
        <v>16.510000000000002</v>
      </c>
      <c r="DK7" s="38">
        <v>18.829999999999998</v>
      </c>
      <c r="DL7" s="38">
        <v>21.17</v>
      </c>
      <c r="DM7" s="38">
        <v>23.39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2022-01-07T06:45:41Z</cp:lastPrinted>
  <dcterms:created xsi:type="dcterms:W3CDTF">2021-12-03T07:25:07Z</dcterms:created>
  <dcterms:modified xsi:type="dcterms:W3CDTF">2022-01-31T06:00:43Z</dcterms:modified>
  <cp:category/>
</cp:coreProperties>
</file>