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NRrXkwQ9kj1qX8zXg7U7JL9J8KN0nu2j2Q+03uuVVKy6z61lzg/goAN2EZNXEviVwNya2JLwXAoNSOF7mJapqA==" workbookSaltValue="3eDlU6VWXPbr2IRdl72GXQ=="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G85" i="4"/>
  <c r="F85" i="4"/>
  <c r="E85" i="4"/>
  <c r="AL10" i="4"/>
  <c r="AD10" i="4"/>
  <c r="I10" i="4"/>
  <c r="I8"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<sst xmlns="http://schemas.openxmlformats.org/spreadsheetml/2006/main" count="236" uniqueCount="116">
  <si>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</si>
  <si>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</si>
  <si>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</si>
  <si>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</si>
  <si>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</si>
  <si>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</si>
  <si>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</si>
  <si>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</si>
  <si>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</si>
  <si>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</si>
  <si>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</si>
  <si>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</si>
  <si>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</si>
  <si>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</si>
  <si>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</si>
  <si>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</si>
  <si>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</si>
  <si>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</si>
  <si>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</si>
  <si>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</si>
  <si>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</si>
  <si>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</si>
  <si>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</si>
  <si>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</si>
  <si>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</si>
  <si>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</si>
  <si>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</si>
  <si>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</si>
  <si>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</si>
  <si>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</si>
  <si>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</si>
  <si>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</si>
  <si>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</si>
  <si>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</si>
  <si>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</si>
  <si>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</si>
  <si>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</si>
  <si>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</si>
  <si>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</si>
  <si>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</si>
  <si>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</si>
  <si>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</si>
  <si>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</si>
  <si>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</si>
  <si>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</si>
  <si>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</si>
  <si>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</si>
  <si>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</si>
  <si>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</si>
  <si>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</si>
  <si>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</si>
  <si>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</si>
  <si>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</si>
  <si>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</si>
  <si>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</si>
  <si>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</si>
  <si>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</si>
  <si>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</si>
  <si>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</si>
  <si>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</si>
  <si>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</si>
  <si>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</si>
  <si>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</si>
  <si>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</si>
  <si>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</si>
  <si>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</si>
  <si>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</si>
  <si>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</si>
  <si>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</si>
  <si>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</si>
  <si>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</si>
  <si>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</si>
  <si>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</si>
  <si>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</si>
  <si>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</si>
  <si>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</si>
  <si>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</si>
  <si>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</si>
  <si>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</si>
  <si>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</si>
  <si>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</si>
  <si>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</si>
  <si>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</si>
  <si>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</si>
  <si>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</si>
  <si>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</si>
  <si>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</si>
  <si>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</si>
  <si>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</si>
  <si>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</si>
  <si>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</si>
  <si>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</si>
  <si>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</si>
  <si>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</si>
  <si>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</si>
  <si>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</si>
  <si>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</si>
  <si>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</si>
  <si>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</si>
  <si>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</si>
  <si>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</si>
  <si>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</si>
  <si>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</si>
  <si>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</si>
  <si>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</si>
  <si>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</si>
  <si>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</si>
  <si>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</si>
  <si>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</si>
  <si>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</si>
  <si>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</si>
  <si>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</si>
  <si>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</si>
  <si>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99.79％で100％に満たず収支が赤字であることが示されている。前年度と比較し、企業債利息が抑えられたものの、水道事業への負担金（部長退職金の1/3）が増えたため前年度より低下し赤字に転じた。当年度未処理欠損金が発生していることから、今後も水洗化率を向上させ、下水道使用料の増加に努めるとともに、経費節減による経常費用の削減に努め未処理欠損金を減らしていく。
　④企業債残高対事業規模比率は、事業規模と比べて企業債残高の割合が高く、類似団体・全国平均に比べ、企業債を主な投資財源としていることが現状である。
　このため、今後新規の企業債借入額は原則として償還額の範囲内とすることにより、企業債残高の削減に一層努めたい。
　⑤経費回収率は、下水道使用料の収入は増加したが、委託料及び流域下水道管理運営負担金が増加したため汚水処理費が増加し、前年度に比べ低下している。公費負担分を考慮しない経費回収率は約45％と、全経費を下水道使用料で賄えておらず、不足分の約55％を一般会計から繰り入れている現状である。
　⑧水洗化率は前年度に比べ上昇したが、類似団体・全国平均より低いため、今後も接続ＰＲなどにより水洗化率向上に努めたい。
　今後は、水洗化率の向上、投資規模・料金水準の見直しを行い、事業運営をする必要がある。</t>
    <rPh sb="51" eb="53">
      <t>キギョウ</t>
    </rPh>
    <rPh sb="53" eb="54">
      <t>サイ</t>
    </rPh>
    <rPh sb="54" eb="56">
      <t>リソク</t>
    </rPh>
    <rPh sb="57" eb="58">
      <t>オサ</t>
    </rPh>
    <rPh sb="66" eb="68">
      <t>スイドウ</t>
    </rPh>
    <rPh sb="68" eb="70">
      <t>ジギョウ</t>
    </rPh>
    <rPh sb="72" eb="75">
      <t>フタンキン</t>
    </rPh>
    <rPh sb="76" eb="78">
      <t>ブチョウ</t>
    </rPh>
    <rPh sb="78" eb="81">
      <t>タイショクキン</t>
    </rPh>
    <rPh sb="87" eb="88">
      <t>フ</t>
    </rPh>
    <rPh sb="100" eb="102">
      <t>アカジ</t>
    </rPh>
    <rPh sb="103" eb="104">
      <t>テン</t>
    </rPh>
    <rPh sb="148" eb="149">
      <t>ゾウ</t>
    </rPh>
    <rPh sb="149" eb="150">
      <t>カ</t>
    </rPh>
    <rPh sb="340" eb="342">
      <t>ゾウカ</t>
    </rPh>
    <rPh sb="346" eb="349">
      <t>イタクリョウ</t>
    </rPh>
    <rPh sb="349" eb="350">
      <t>オヨ</t>
    </rPh>
    <rPh sb="351" eb="353">
      <t>リュウイキ</t>
    </rPh>
    <rPh sb="353" eb="356">
      <t>ゲスイドウ</t>
    </rPh>
    <rPh sb="356" eb="358">
      <t>カンリ</t>
    </rPh>
    <rPh sb="358" eb="360">
      <t>ウンエイ</t>
    </rPh>
    <rPh sb="360" eb="363">
      <t>フタンキン</t>
    </rPh>
    <rPh sb="364" eb="366">
      <t>ゾウカ</t>
    </rPh>
    <rPh sb="370" eb="372">
      <t>オスイ</t>
    </rPh>
    <rPh sb="372" eb="374">
      <t>ショリ</t>
    </rPh>
    <rPh sb="374" eb="375">
      <t>ヒ</t>
    </rPh>
    <rPh sb="376" eb="378">
      <t>ゾウカ</t>
    </rPh>
    <rPh sb="386" eb="388">
      <t>テイカ</t>
    </rPh>
    <rPh sb="470" eb="473">
      <t>ゼンネンド</t>
    </rPh>
    <rPh sb="474" eb="475">
      <t>クラ</t>
    </rPh>
    <rPh sb="476" eb="478">
      <t>ジョウショウ</t>
    </rPh>
    <phoneticPr fontId="4"/>
  </si>
  <si>
    <t>　①有形固定資産減価償却率は、比較的新しい管渠であり、更新等を行っていないため年々上昇している。全国平均と比べると低いが、類似団体と比べると高くなった。
　しかし、今後は管渠の老朽化が進むため、将来の管渠更新に備え、ストックマネジメント計画等の更新計画の策定、更新財源の確保について検討していく必要がある。</t>
    <phoneticPr fontId="4"/>
  </si>
  <si>
    <t>　持続可能な事業運営を行うため、整備区域を縮小し、実現可能な「稲沢市汚水適正処理構想」へ見直しを行い、事業を進めている。また、平成28年度に策定した「稲沢市公共下水道事業経営戦略」は、令和3年度に中間見直し（改訂）を予定している。なお、毎年度進捗管理を行い、公共下水道整備概成後（令和7年度）に全てを見直す。
　今後は、「稲沢市汚水適正処理構想」及び「稲沢市公共下水道事業経営戦略」に基づき、事業費の見通し、料金水準の見直し等を検討し、事業運営を行っていく。</t>
    <rPh sb="63" eb="65">
      <t>ヘイセイ</t>
    </rPh>
    <rPh sb="67" eb="69">
      <t>ネンド</t>
    </rPh>
    <rPh sb="92" eb="94">
      <t>レイワ</t>
    </rPh>
    <rPh sb="95" eb="97">
      <t>ネンド</t>
    </rPh>
    <rPh sb="98" eb="100">
      <t>チュウカン</t>
    </rPh>
    <rPh sb="100" eb="102">
      <t>ミナオ</t>
    </rPh>
    <rPh sb="104" eb="106">
      <t>カイテイ</t>
    </rPh>
    <rPh sb="108" eb="110">
      <t>ヨテイ</t>
    </rPh>
    <rPh sb="125" eb="127">
      <t>シュウシ</t>
    </rPh>
    <rPh sb="127" eb="129">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</si>
</sst>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74-4267-B546-ACB04A4A0D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0.06</c:v>
                </c:pt>
                <c:pt idx="2">
                  <c:v>0.04</c:v>
                </c:pt>
                <c:pt idx="3">
                  <c:v>0.05</c:v>
                </c:pt>
                <c:pt idx="4">
                  <c:v>0.09</c:v>
                </c:pt>
              </c:numCache>
            </c:numRef>
          </c:val>
          <c:smooth val="0"/>
          <c:extLst>
            <c:ext xmlns:c16="http://schemas.microsoft.com/office/drawing/2014/chart" uri="{C3380CC4-5D6E-409C-BE32-E72D297353CC}">
              <c16:uniqueId val="{00000001-A974-4267-B546-ACB04A4A0D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89-414C-BF75-DB484BDBD6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58.04</c:v>
                </c:pt>
                <c:pt idx="1">
                  <c:v>59.9</c:v>
                </c:pt>
                <c:pt idx="2">
                  <c:v>64.510000000000005</c:v>
                </c:pt>
                <c:pt idx="3">
                  <c:v>66.180000000000007</c:v>
                </c:pt>
                <c:pt idx="4">
                  <c:v>56.39</c:v>
                </c:pt>
              </c:numCache>
            </c:numRef>
          </c:val>
          <c:smooth val="0"/>
          <c:extLst>
            <c:ext xmlns:c16="http://schemas.microsoft.com/office/drawing/2014/chart" uri="{C3380CC4-5D6E-409C-BE32-E72D297353CC}">
              <c16:uniqueId val="{00000001-B589-414C-BF75-DB484BDBD6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78.64</c:v>
                </c:pt>
                <c:pt idx="1">
                  <c:v>78.09</c:v>
                </c:pt>
                <c:pt idx="2">
                  <c:v>76.61</c:v>
                </c:pt>
                <c:pt idx="3">
                  <c:v>76.05</c:v>
                </c:pt>
                <c:pt idx="4">
                  <c:v>77.569999999999993</c:v>
                </c:pt>
              </c:numCache>
            </c:numRef>
          </c:val>
          <c:extLst>
            <c:ext xmlns:c16="http://schemas.microsoft.com/office/drawing/2014/chart" uri="{C3380CC4-5D6E-409C-BE32-E72D297353CC}">
              <c16:uniqueId val="{00000000-43EE-4358-A7F8-C4F56AB731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92.56</c:v>
                </c:pt>
                <c:pt idx="1">
                  <c:v>92.4</c:v>
                </c:pt>
                <c:pt idx="2">
                  <c:v>91.62</c:v>
                </c:pt>
                <c:pt idx="3">
                  <c:v>91.87</c:v>
                </c:pt>
                <c:pt idx="4">
                  <c:v>91.45</c:v>
                </c:pt>
              </c:numCache>
            </c:numRef>
          </c:val>
          <c:smooth val="0"/>
          <c:extLst>
            <c:ext xmlns:c16="http://schemas.microsoft.com/office/drawing/2014/chart" uri="{C3380CC4-5D6E-409C-BE32-E72D297353CC}">
              <c16:uniqueId val="{00000001-43EE-4358-A7F8-C4F56AB731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98.68</c:v>
                </c:pt>
                <c:pt idx="1">
                  <c:v>99.65</c:v>
                </c:pt>
                <c:pt idx="2">
                  <c:v>98.9</c:v>
                </c:pt>
                <c:pt idx="3">
                  <c:v>100.19</c:v>
                </c:pt>
                <c:pt idx="4">
                  <c:v>99.79</c:v>
                </c:pt>
              </c:numCache>
            </c:numRef>
          </c:val>
          <c:extLst>
            <c:ext xmlns:c16="http://schemas.microsoft.com/office/drawing/2014/chart" uri="{C3380CC4-5D6E-409C-BE32-E72D297353CC}">
              <c16:uniqueId val="{00000000-A1F4-4CD7-B90F-40C5D9584A5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106.62</c:v>
                </c:pt>
                <c:pt idx="1">
                  <c:v>106.66</c:v>
                </c:pt>
                <c:pt idx="2">
                  <c:v>106.25</c:v>
                </c:pt>
                <c:pt idx="3">
                  <c:v>105.89</c:v>
                </c:pt>
                <c:pt idx="4">
                  <c:v>104.59</c:v>
                </c:pt>
              </c:numCache>
            </c:numRef>
          </c:val>
          <c:smooth val="0"/>
          <c:extLst>
            <c:ext xmlns:c16="http://schemas.microsoft.com/office/drawing/2014/chart" uri="{C3380CC4-5D6E-409C-BE32-E72D297353CC}">
              <c16:uniqueId val="{00000001-A1F4-4CD7-B90F-40C5D9584A5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12.16</c:v>
                </c:pt>
                <c:pt idx="1">
                  <c:v>14.01</c:v>
                </c:pt>
                <c:pt idx="2">
                  <c:v>15.82</c:v>
                </c:pt>
                <c:pt idx="3">
                  <c:v>17.25</c:v>
                </c:pt>
                <c:pt idx="4">
                  <c:v>18.79</c:v>
                </c:pt>
              </c:numCache>
            </c:numRef>
          </c:val>
          <c:extLst>
            <c:ext xmlns:c16="http://schemas.microsoft.com/office/drawing/2014/chart" uri="{C3380CC4-5D6E-409C-BE32-E72D297353CC}">
              <c16:uniqueId val="{00000000-9DE0-4D1A-8CCF-ABC99952D54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19.920000000000002</c:v>
                </c:pt>
                <c:pt idx="1">
                  <c:v>20.56</c:v>
                </c:pt>
                <c:pt idx="2">
                  <c:v>14.75</c:v>
                </c:pt>
                <c:pt idx="3">
                  <c:v>19.78</c:v>
                </c:pt>
                <c:pt idx="4">
                  <c:v>14.8</c:v>
                </c:pt>
              </c:numCache>
            </c:numRef>
          </c:val>
          <c:smooth val="0"/>
          <c:extLst>
            <c:ext xmlns:c16="http://schemas.microsoft.com/office/drawing/2014/chart" uri="{C3380CC4-5D6E-409C-BE32-E72D297353CC}">
              <c16:uniqueId val="{00000001-9DE0-4D1A-8CCF-ABC99952D54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4A-41D1-BD55-68D07135D21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0.44</c:v>
                </c:pt>
                <c:pt idx="1">
                  <c:v>0.42</c:v>
                </c:pt>
                <c:pt idx="2">
                  <c:v>0.25</c:v>
                </c:pt>
                <c:pt idx="3">
                  <c:v>0.44</c:v>
                </c:pt>
                <c:pt idx="4">
                  <c:v>0.1</c:v>
                </c:pt>
              </c:numCache>
            </c:numRef>
          </c:val>
          <c:smooth val="0"/>
          <c:extLst>
            <c:ext xmlns:c16="http://schemas.microsoft.com/office/drawing/2014/chart" uri="{C3380CC4-5D6E-409C-BE32-E72D297353CC}">
              <c16:uniqueId val="{00000001-314A-41D1-BD55-68D07135D21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2.66</c:v>
                </c:pt>
                <c:pt idx="1">
                  <c:v>5.29</c:v>
                </c:pt>
                <c:pt idx="2">
                  <c:v>7.6</c:v>
                </c:pt>
                <c:pt idx="3">
                  <c:v>7.21</c:v>
                </c:pt>
                <c:pt idx="4">
                  <c:v>7.55</c:v>
                </c:pt>
              </c:numCache>
            </c:numRef>
          </c:val>
          <c:extLst>
            <c:ext xmlns:c16="http://schemas.microsoft.com/office/drawing/2014/chart" uri="{C3380CC4-5D6E-409C-BE32-E72D297353CC}">
              <c16:uniqueId val="{00000000-0978-4D48-B90B-5F74AC9494C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0.43</c:v>
                </c:pt>
                <c:pt idx="1">
                  <c:v>0.72</c:v>
                </c:pt>
                <c:pt idx="2">
                  <c:v>0.78</c:v>
                </c:pt>
                <c:pt idx="3">
                  <c:v>0.83</c:v>
                </c:pt>
                <c:pt idx="4">
                  <c:v>0.83</c:v>
                </c:pt>
              </c:numCache>
            </c:numRef>
          </c:val>
          <c:smooth val="0"/>
          <c:extLst>
            <c:ext xmlns:c16="http://schemas.microsoft.com/office/drawing/2014/chart" uri="{C3380CC4-5D6E-409C-BE32-E72D297353CC}">
              <c16:uniqueId val="{00000001-0978-4D48-B90B-5F74AC9494C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72.040000000000006</c:v>
                </c:pt>
                <c:pt idx="1">
                  <c:v>77.37</c:v>
                </c:pt>
                <c:pt idx="2">
                  <c:v>80.709999999999994</c:v>
                </c:pt>
                <c:pt idx="3">
                  <c:v>78.16</c:v>
                </c:pt>
                <c:pt idx="4">
                  <c:v>85.57</c:v>
                </c:pt>
              </c:numCache>
            </c:numRef>
          </c:val>
          <c:extLst>
            <c:ext xmlns:c16="http://schemas.microsoft.com/office/drawing/2014/chart" uri="{C3380CC4-5D6E-409C-BE32-E72D297353CC}">
              <c16:uniqueId val="{00000000-8413-49D7-954F-36A8A29AC3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76.95</c:v>
                </c:pt>
                <c:pt idx="1">
                  <c:v>77.180000000000007</c:v>
                </c:pt>
                <c:pt idx="2">
                  <c:v>67.2</c:v>
                </c:pt>
                <c:pt idx="3">
                  <c:v>61.2</c:v>
                </c:pt>
                <c:pt idx="4">
                  <c:v>57.6</c:v>
                </c:pt>
              </c:numCache>
            </c:numRef>
          </c:val>
          <c:smooth val="0"/>
          <c:extLst>
            <c:ext xmlns:c16="http://schemas.microsoft.com/office/drawing/2014/chart" uri="{C3380CC4-5D6E-409C-BE32-E72D297353CC}">
              <c16:uniqueId val="{00000001-8413-49D7-954F-36A8A29AC3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1955.25</c:v>
                </c:pt>
                <c:pt idx="1">
                  <c:v>1920.32</c:v>
                </c:pt>
                <c:pt idx="2">
                  <c:v>1872.12</c:v>
                </c:pt>
                <c:pt idx="3">
                  <c:v>1827.34</c:v>
                </c:pt>
                <c:pt idx="4">
                  <c:v>1760.25</c:v>
                </c:pt>
              </c:numCache>
            </c:numRef>
          </c:val>
          <c:extLst>
            <c:ext xmlns:c16="http://schemas.microsoft.com/office/drawing/2014/chart" uri="{C3380CC4-5D6E-409C-BE32-E72D297353CC}">
              <c16:uniqueId val="{00000000-C8B0-41A9-AEAF-00D6CCF9153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991.69</c:v>
                </c:pt>
                <c:pt idx="1">
                  <c:v>986.82</c:v>
                </c:pt>
                <c:pt idx="2">
                  <c:v>1023.34</c:v>
                </c:pt>
                <c:pt idx="3">
                  <c:v>1033.5999999999999</c:v>
                </c:pt>
                <c:pt idx="4">
                  <c:v>1008.36</c:v>
                </c:pt>
              </c:numCache>
            </c:numRef>
          </c:val>
          <c:smooth val="0"/>
          <c:extLst>
            <c:ext xmlns:c16="http://schemas.microsoft.com/office/drawing/2014/chart" uri="{C3380CC4-5D6E-409C-BE32-E72D297353CC}">
              <c16:uniqueId val="{00000001-C8B0-41A9-AEAF-00D6CCF9153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92.4</c:v>
                </c:pt>
                <c:pt idx="1">
                  <c:v>96.63</c:v>
                </c:pt>
                <c:pt idx="2">
                  <c:v>93.46</c:v>
                </c:pt>
                <c:pt idx="3">
                  <c:v>94.59</c:v>
                </c:pt>
                <c:pt idx="4">
                  <c:v>92.3</c:v>
                </c:pt>
              </c:numCache>
            </c:numRef>
          </c:val>
          <c:extLst>
            <c:ext xmlns:c16="http://schemas.microsoft.com/office/drawing/2014/chart" uri="{C3380CC4-5D6E-409C-BE32-E72D297353CC}">
              <c16:uniqueId val="{00000000-C289-42E9-A630-DBE79E9EF1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84.53</c:v>
                </c:pt>
                <c:pt idx="1">
                  <c:v>84.02</c:v>
                </c:pt>
                <c:pt idx="2">
                  <c:v>82.26</c:v>
                </c:pt>
                <c:pt idx="3">
                  <c:v>85.39</c:v>
                </c:pt>
                <c:pt idx="4">
                  <c:v>85.67</c:v>
                </c:pt>
              </c:numCache>
            </c:numRef>
          </c:val>
          <c:smooth val="0"/>
          <c:extLst>
            <c:ext xmlns:c16="http://schemas.microsoft.com/office/drawing/2014/chart" uri="{C3380CC4-5D6E-409C-BE32-E72D297353CC}">
              <c16:uniqueId val="{00000001-C289-42E9-A630-DBE79E9EF1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158.83000000000001</c:v>
                </c:pt>
                <c:pt idx="1">
                  <c:v>150</c:v>
                </c:pt>
                <c:pt idx="2">
                  <c:v>153</c:v>
                </c:pt>
                <c:pt idx="3">
                  <c:v>150.44</c:v>
                </c:pt>
                <c:pt idx="4">
                  <c:v>151.05000000000001</c:v>
                </c:pt>
              </c:numCache>
            </c:numRef>
          </c:val>
          <c:extLst>
            <c:ext xmlns:c16="http://schemas.microsoft.com/office/drawing/2014/chart" uri="{C3380CC4-5D6E-409C-BE32-E72D297353CC}">
              <c16:uniqueId val="{00000000-59B6-4B59-82EC-7BC3A170E3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154.69999999999999</c:v>
                </c:pt>
                <c:pt idx="1">
                  <c:v>154.83000000000001</c:v>
                </c:pt>
                <c:pt idx="2">
                  <c:v>154.25</c:v>
                </c:pt>
                <c:pt idx="3">
                  <c:v>150.96</c:v>
                </c:pt>
                <c:pt idx="4">
                  <c:v>146.12</c:v>
                </c:pt>
              </c:numCache>
            </c:numRef>
          </c:val>
          <c:smooth val="0"/>
          <c:extLst>
            <c:ext xmlns:c16="http://schemas.microsoft.com/office/drawing/2014/chart" uri="{C3380CC4-5D6E-409C-BE32-E72D297353CC}">
              <c16:uniqueId val="{00000001-59B6-4B59-82EC-7BC3A170E3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稲沢市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Bc2</v>
      </c>
      <c r="X8" s="49"/>
      <c r="Y8" s="49"/>
      <c r="Z8" s="49"/>
      <c r="AA8" s="49"/>
      <c r="AB8" s="49"/>
      <c r="AC8" s="49"/>
      <c r="AD8" s="50" t="str">
        <f>データ!$M$6</f>
        <v>非設置</v>
      </c>
      <c r="AE8" s="50"/>
      <c r="AF8" s="50"/>
      <c r="AG8" s="50"/>
      <c r="AH8" s="50"/>
      <c r="AI8" s="50"/>
      <c r="AJ8" s="50"/>
      <c r="AK8" s="3"/>
      <c r="AL8" s="51">
        <f>データ!S6</f>
        <v>136237</v>
      </c>
      <c r="AM8" s="51"/>
      <c r="AN8" s="51"/>
      <c r="AO8" s="51"/>
      <c r="AP8" s="51"/>
      <c r="AQ8" s="51"/>
      <c r="AR8" s="51"/>
      <c r="AS8" s="51"/>
      <c r="AT8" s="46">
        <f>データ!T6</f>
        <v>79.349999999999994</v>
      </c>
      <c r="AU8" s="46"/>
      <c r="AV8" s="46"/>
      <c r="AW8" s="46"/>
      <c r="AX8" s="46"/>
      <c r="AY8" s="46"/>
      <c r="AZ8" s="46"/>
      <c r="BA8" s="46"/>
      <c r="BB8" s="46">
        <f>データ!U6</f>
        <v>1716.91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65.41</v>
      </c>
      <c r="J10" s="46"/>
      <c r="K10" s="46"/>
      <c r="L10" s="46"/>
      <c r="M10" s="46"/>
      <c r="N10" s="46"/>
      <c r="O10" s="46"/>
      <c r="P10" s="46">
        <f>データ!P6</f>
        <v>42.21</v>
      </c>
      <c r="Q10" s="46"/>
      <c r="R10" s="46"/>
      <c r="S10" s="46"/>
      <c r="T10" s="46"/>
      <c r="U10" s="46"/>
      <c r="V10" s="46"/>
      <c r="W10" s="46">
        <f>データ!Q6</f>
        <v>92.88</v>
      </c>
      <c r="X10" s="46"/>
      <c r="Y10" s="46"/>
      <c r="Z10" s="46"/>
      <c r="AA10" s="46"/>
      <c r="AB10" s="46"/>
      <c r="AC10" s="46"/>
      <c r="AD10" s="51">
        <f>データ!R6</f>
        <v>2420</v>
      </c>
      <c r="AE10" s="51"/>
      <c r="AF10" s="51"/>
      <c r="AG10" s="51"/>
      <c r="AH10" s="51"/>
      <c r="AI10" s="51"/>
      <c r="AJ10" s="51"/>
      <c r="AK10" s="2"/>
      <c r="AL10" s="51">
        <f>データ!V6</f>
        <v>57381</v>
      </c>
      <c r="AM10" s="51"/>
      <c r="AN10" s="51"/>
      <c r="AO10" s="51"/>
      <c r="AP10" s="51"/>
      <c r="AQ10" s="51"/>
      <c r="AR10" s="51"/>
      <c r="AS10" s="51"/>
      <c r="AT10" s="46">
        <f>データ!W6</f>
        <v>8.65</v>
      </c>
      <c r="AU10" s="46"/>
      <c r="AV10" s="46"/>
      <c r="AW10" s="46"/>
      <c r="AX10" s="46"/>
      <c r="AY10" s="46"/>
      <c r="AZ10" s="46"/>
      <c r="BA10" s="46"/>
      <c r="BB10" s="46">
        <f>データ!X6</f>
        <v>6633.64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dR9QwZy1gWJxldDpCPwqu7n7ExKsDXhe5OqQWE6VYu0gr2iNqWLyelO4tBtXi02ppXLZyYe8ALJeec22v0iblg==" saltValue="PLS0XNKCvNL1vFlFMqgy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232203</v>
      </c>
      <c r="D6" s="33">
        <f t="shared" si="3"/>
        <v>46</v>
      </c>
      <c r="E6" s="33">
        <f t="shared" si="3"/>
        <v>17</v>
      </c>
      <c r="F6" s="33">
        <f t="shared" si="3"/>
        <v>1</v>
      </c>
      <c r="G6" s="33">
        <f t="shared" si="3"/>
        <v>0</v>
      </c>
      <c r="H6" s="33" t="str">
        <f t="shared" si="3"/>
        <v>愛知県　稲沢市</v>
      </c>
      <c r="I6" s="33" t="str">
        <f t="shared" si="3"/>
        <v>法適用</v>
      </c>
      <c r="J6" s="33" t="str">
        <f t="shared" si="3"/>
        <v>下水道事業</v>
      </c>
      <c r="K6" s="33" t="str">
        <f t="shared" si="3"/>
        <v>公共下水道</v>
      </c>
      <c r="L6" s="33" t="str">
        <f t="shared" si="3"/>
        <v>Bc2</v>
      </c>
      <c r="M6" s="33" t="str">
        <f t="shared" si="3"/>
        <v>非設置</v>
      </c>
      <c r="N6" s="34" t="str">
        <f t="shared" si="3"/>
        <v>-</v>
      </c>
      <c r="O6" s="34">
        <f t="shared" si="3"/>
        <v>65.41</v>
      </c>
      <c r="P6" s="34">
        <f t="shared" si="3"/>
        <v>42.21</v>
      </c>
      <c r="Q6" s="34">
        <f t="shared" si="3"/>
        <v>92.88</v>
      </c>
      <c r="R6" s="34">
        <f t="shared" si="3"/>
        <v>2420</v>
      </c>
      <c r="S6" s="34">
        <f t="shared" si="3"/>
        <v>136237</v>
      </c>
      <c r="T6" s="34">
        <f t="shared" si="3"/>
        <v>79.349999999999994</v>
      </c>
      <c r="U6" s="34">
        <f t="shared" si="3"/>
        <v>1716.91</v>
      </c>
      <c r="V6" s="34">
        <f t="shared" si="3"/>
        <v>57381</v>
      </c>
      <c r="W6" s="34">
        <f t="shared" si="3"/>
        <v>8.65</v>
      </c>
      <c r="X6" s="34">
        <f t="shared" si="3"/>
        <v>6633.64</v>
      </c>
      <c r="Y6" s="35">
        <f>IF(Y7="",NA(),Y7)</f>
        <v>98.68</v>
      </c>
      <c r="Z6" s="35">
        <f t="shared" ref="Z6:AH6" si="4">IF(Z7="",NA(),Z7)</f>
        <v>99.65</v>
      </c>
      <c r="AA6" s="35">
        <f t="shared" si="4"/>
        <v>98.9</v>
      </c>
      <c r="AB6" s="35">
        <f t="shared" si="4"/>
        <v>100.19</v>
      </c>
      <c r="AC6" s="35">
        <f t="shared" si="4"/>
        <v>99.79</v>
      </c>
      <c r="AD6" s="35">
        <f t="shared" si="4"/>
        <v>106.62</v>
      </c>
      <c r="AE6" s="35">
        <f t="shared" si="4"/>
        <v>106.66</v>
      </c>
      <c r="AF6" s="35">
        <f t="shared" si="4"/>
        <v>106.25</v>
      </c>
      <c r="AG6" s="35">
        <f t="shared" si="4"/>
        <v>105.89</v>
      </c>
      <c r="AH6" s="35">
        <f t="shared" si="4"/>
        <v>104.59</v>
      </c>
      <c r="AI6" s="34" t="str">
        <f>IF(AI7="","",IF(AI7="-","【-】","【"&amp;SUBSTITUTE(TEXT(AI7,"#,##0.00"),"-","△")&amp;"】"))</f>
        <v>【106.67】</v>
      </c>
      <c r="AJ6" s="35">
        <f>IF(AJ7="",NA(),AJ7)</f>
        <v>2.66</v>
      </c>
      <c r="AK6" s="35">
        <f t="shared" ref="AK6:AS6" si="5">IF(AK7="",NA(),AK7)</f>
        <v>5.29</v>
      </c>
      <c r="AL6" s="35">
        <f t="shared" si="5"/>
        <v>7.6</v>
      </c>
      <c r="AM6" s="35">
        <f t="shared" si="5"/>
        <v>7.21</v>
      </c>
      <c r="AN6" s="35">
        <f t="shared" si="5"/>
        <v>7.55</v>
      </c>
      <c r="AO6" s="35">
        <f t="shared" si="5"/>
        <v>0.43</v>
      </c>
      <c r="AP6" s="35">
        <f t="shared" si="5"/>
        <v>0.72</v>
      </c>
      <c r="AQ6" s="35">
        <f t="shared" si="5"/>
        <v>0.78</v>
      </c>
      <c r="AR6" s="35">
        <f t="shared" si="5"/>
        <v>0.83</v>
      </c>
      <c r="AS6" s="35">
        <f t="shared" si="5"/>
        <v>0.83</v>
      </c>
      <c r="AT6" s="34" t="str">
        <f>IF(AT7="","",IF(AT7="-","【-】","【"&amp;SUBSTITUTE(TEXT(AT7,"#,##0.00"),"-","△")&amp;"】"))</f>
        <v>【3.64】</v>
      </c>
      <c r="AU6" s="35">
        <f>IF(AU7="",NA(),AU7)</f>
        <v>72.040000000000006</v>
      </c>
      <c r="AV6" s="35">
        <f t="shared" ref="AV6:BD6" si="6">IF(AV7="",NA(),AV7)</f>
        <v>77.37</v>
      </c>
      <c r="AW6" s="35">
        <f t="shared" si="6"/>
        <v>80.709999999999994</v>
      </c>
      <c r="AX6" s="35">
        <f t="shared" si="6"/>
        <v>78.16</v>
      </c>
      <c r="AY6" s="35">
        <f t="shared" si="6"/>
        <v>85.57</v>
      </c>
      <c r="AZ6" s="35">
        <f t="shared" si="6"/>
        <v>76.95</v>
      </c>
      <c r="BA6" s="35">
        <f t="shared" si="6"/>
        <v>77.180000000000007</v>
      </c>
      <c r="BB6" s="35">
        <f t="shared" si="6"/>
        <v>67.2</v>
      </c>
      <c r="BC6" s="35">
        <f t="shared" si="6"/>
        <v>61.2</v>
      </c>
      <c r="BD6" s="35">
        <f t="shared" si="6"/>
        <v>57.6</v>
      </c>
      <c r="BE6" s="34" t="str">
        <f>IF(BE7="","",IF(BE7="-","【-】","【"&amp;SUBSTITUTE(TEXT(BE7,"#,##0.00"),"-","△")&amp;"】"))</f>
        <v>【67.52】</v>
      </c>
      <c r="BF6" s="35">
        <f>IF(BF7="",NA(),BF7)</f>
        <v>1955.25</v>
      </c>
      <c r="BG6" s="35">
        <f t="shared" ref="BG6:BO6" si="7">IF(BG7="",NA(),BG7)</f>
        <v>1920.32</v>
      </c>
      <c r="BH6" s="35">
        <f t="shared" si="7"/>
        <v>1872.12</v>
      </c>
      <c r="BI6" s="35">
        <f t="shared" si="7"/>
        <v>1827.34</v>
      </c>
      <c r="BJ6" s="35">
        <f t="shared" si="7"/>
        <v>1760.25</v>
      </c>
      <c r="BK6" s="35">
        <f t="shared" si="7"/>
        <v>991.69</v>
      </c>
      <c r="BL6" s="35">
        <f t="shared" si="7"/>
        <v>986.82</v>
      </c>
      <c r="BM6" s="35">
        <f t="shared" si="7"/>
        <v>1023.34</v>
      </c>
      <c r="BN6" s="35">
        <f t="shared" si="7"/>
        <v>1033.5999999999999</v>
      </c>
      <c r="BO6" s="35">
        <f t="shared" si="7"/>
        <v>1008.36</v>
      </c>
      <c r="BP6" s="34" t="str">
        <f>IF(BP7="","",IF(BP7="-","【-】","【"&amp;SUBSTITUTE(TEXT(BP7,"#,##0.00"),"-","△")&amp;"】"))</f>
        <v>【705.21】</v>
      </c>
      <c r="BQ6" s="35">
        <f>IF(BQ7="",NA(),BQ7)</f>
        <v>92.4</v>
      </c>
      <c r="BR6" s="35">
        <f t="shared" ref="BR6:BZ6" si="8">IF(BR7="",NA(),BR7)</f>
        <v>96.63</v>
      </c>
      <c r="BS6" s="35">
        <f t="shared" si="8"/>
        <v>93.46</v>
      </c>
      <c r="BT6" s="35">
        <f t="shared" si="8"/>
        <v>94.59</v>
      </c>
      <c r="BU6" s="35">
        <f t="shared" si="8"/>
        <v>92.3</v>
      </c>
      <c r="BV6" s="35">
        <f t="shared" si="8"/>
        <v>84.53</v>
      </c>
      <c r="BW6" s="35">
        <f t="shared" si="8"/>
        <v>84.02</v>
      </c>
      <c r="BX6" s="35">
        <f t="shared" si="8"/>
        <v>82.26</v>
      </c>
      <c r="BY6" s="35">
        <f t="shared" si="8"/>
        <v>85.39</v>
      </c>
      <c r="BZ6" s="35">
        <f t="shared" si="8"/>
        <v>85.67</v>
      </c>
      <c r="CA6" s="34" t="str">
        <f>IF(CA7="","",IF(CA7="-","【-】","【"&amp;SUBSTITUTE(TEXT(CA7,"#,##0.00"),"-","△")&amp;"】"))</f>
        <v>【98.96】</v>
      </c>
      <c r="CB6" s="35">
        <f>IF(CB7="",NA(),CB7)</f>
        <v>158.83000000000001</v>
      </c>
      <c r="CC6" s="35">
        <f t="shared" ref="CC6:CK6" si="9">IF(CC7="",NA(),CC7)</f>
        <v>150</v>
      </c>
      <c r="CD6" s="35">
        <f t="shared" si="9"/>
        <v>153</v>
      </c>
      <c r="CE6" s="35">
        <f t="shared" si="9"/>
        <v>150.44</v>
      </c>
      <c r="CF6" s="35">
        <f t="shared" si="9"/>
        <v>151.05000000000001</v>
      </c>
      <c r="CG6" s="35">
        <f t="shared" si="9"/>
        <v>154.69999999999999</v>
      </c>
      <c r="CH6" s="35">
        <f t="shared" si="9"/>
        <v>154.83000000000001</v>
      </c>
      <c r="CI6" s="35">
        <f t="shared" si="9"/>
        <v>154.25</v>
      </c>
      <c r="CJ6" s="35">
        <f t="shared" si="9"/>
        <v>150.96</v>
      </c>
      <c r="CK6" s="35">
        <f t="shared" si="9"/>
        <v>146.12</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58.04</v>
      </c>
      <c r="CS6" s="35">
        <f t="shared" si="10"/>
        <v>59.9</v>
      </c>
      <c r="CT6" s="35">
        <f t="shared" si="10"/>
        <v>64.510000000000005</v>
      </c>
      <c r="CU6" s="35">
        <f t="shared" si="10"/>
        <v>66.180000000000007</v>
      </c>
      <c r="CV6" s="35">
        <f t="shared" si="10"/>
        <v>56.39</v>
      </c>
      <c r="CW6" s="34" t="str">
        <f>IF(CW7="","",IF(CW7="-","【-】","【"&amp;SUBSTITUTE(TEXT(CW7,"#,##0.00"),"-","△")&amp;"】"))</f>
        <v>【59.57】</v>
      </c>
      <c r="CX6" s="35">
        <f>IF(CX7="",NA(),CX7)</f>
        <v>78.64</v>
      </c>
      <c r="CY6" s="35">
        <f t="shared" ref="CY6:DG6" si="11">IF(CY7="",NA(),CY7)</f>
        <v>78.09</v>
      </c>
      <c r="CZ6" s="35">
        <f t="shared" si="11"/>
        <v>76.61</v>
      </c>
      <c r="DA6" s="35">
        <f t="shared" si="11"/>
        <v>76.05</v>
      </c>
      <c r="DB6" s="35">
        <f t="shared" si="11"/>
        <v>77.569999999999993</v>
      </c>
      <c r="DC6" s="35">
        <f t="shared" si="11"/>
        <v>92.56</v>
      </c>
      <c r="DD6" s="35">
        <f t="shared" si="11"/>
        <v>92.4</v>
      </c>
      <c r="DE6" s="35">
        <f t="shared" si="11"/>
        <v>91.62</v>
      </c>
      <c r="DF6" s="35">
        <f t="shared" si="11"/>
        <v>91.87</v>
      </c>
      <c r="DG6" s="35">
        <f t="shared" si="11"/>
        <v>91.45</v>
      </c>
      <c r="DH6" s="34" t="str">
        <f>IF(DH7="","",IF(DH7="-","【-】","【"&amp;SUBSTITUTE(TEXT(DH7,"#,##0.00"),"-","△")&amp;"】"))</f>
        <v>【95.57】</v>
      </c>
      <c r="DI6" s="35">
        <f>IF(DI7="",NA(),DI7)</f>
        <v>12.16</v>
      </c>
      <c r="DJ6" s="35">
        <f t="shared" ref="DJ6:DR6" si="12">IF(DJ7="",NA(),DJ7)</f>
        <v>14.01</v>
      </c>
      <c r="DK6" s="35">
        <f t="shared" si="12"/>
        <v>15.82</v>
      </c>
      <c r="DL6" s="35">
        <f t="shared" si="12"/>
        <v>17.25</v>
      </c>
      <c r="DM6" s="35">
        <f t="shared" si="12"/>
        <v>18.79</v>
      </c>
      <c r="DN6" s="35">
        <f t="shared" si="12"/>
        <v>19.920000000000002</v>
      </c>
      <c r="DO6" s="35">
        <f t="shared" si="12"/>
        <v>20.56</v>
      </c>
      <c r="DP6" s="35">
        <f t="shared" si="12"/>
        <v>14.75</v>
      </c>
      <c r="DQ6" s="35">
        <f t="shared" si="12"/>
        <v>19.78</v>
      </c>
      <c r="DR6" s="35">
        <f t="shared" si="12"/>
        <v>14.8</v>
      </c>
      <c r="DS6" s="34" t="str">
        <f>IF(DS7="","",IF(DS7="-","【-】","【"&amp;SUBSTITUTE(TEXT(DS7,"#,##0.00"),"-","△")&amp;"】"))</f>
        <v>【36.52】</v>
      </c>
      <c r="DT6" s="34">
        <f>IF(DT7="",NA(),DT7)</f>
        <v>0</v>
      </c>
      <c r="DU6" s="34">
        <f t="shared" ref="DU6:EC6" si="13">IF(DU7="",NA(),DU7)</f>
        <v>0</v>
      </c>
      <c r="DV6" s="34">
        <f t="shared" si="13"/>
        <v>0</v>
      </c>
      <c r="DW6" s="34">
        <f t="shared" si="13"/>
        <v>0</v>
      </c>
      <c r="DX6" s="34">
        <f t="shared" si="13"/>
        <v>0</v>
      </c>
      <c r="DY6" s="35">
        <f t="shared" si="13"/>
        <v>0.44</v>
      </c>
      <c r="DZ6" s="35">
        <f t="shared" si="13"/>
        <v>0.42</v>
      </c>
      <c r="EA6" s="35">
        <f t="shared" si="13"/>
        <v>0.25</v>
      </c>
      <c r="EB6" s="35">
        <f t="shared" si="13"/>
        <v>0.44</v>
      </c>
      <c r="EC6" s="35">
        <f t="shared" si="13"/>
        <v>0.1</v>
      </c>
      <c r="ED6" s="34" t="str">
        <f>IF(ED7="","",IF(ED7="-","【-】","【"&amp;SUBSTITUTE(TEXT(ED7,"#,##0.00"),"-","△")&amp;"】"))</f>
        <v>【5.72】</v>
      </c>
      <c r="EE6" s="34">
        <f>IF(EE7="",NA(),EE7)</f>
        <v>0</v>
      </c>
      <c r="EF6" s="34">
        <f t="shared" ref="EF6:EN6" si="14">IF(EF7="",NA(),EF7)</f>
        <v>0</v>
      </c>
      <c r="EG6" s="34">
        <f t="shared" si="14"/>
        <v>0</v>
      </c>
      <c r="EH6" s="34">
        <f t="shared" si="14"/>
        <v>0</v>
      </c>
      <c r="EI6" s="34">
        <f t="shared" si="14"/>
        <v>0</v>
      </c>
      <c r="EJ6" s="35">
        <f t="shared" si="14"/>
        <v>0.05</v>
      </c>
      <c r="EK6" s="35">
        <f t="shared" si="14"/>
        <v>0.06</v>
      </c>
      <c r="EL6" s="35">
        <f t="shared" si="14"/>
        <v>0.04</v>
      </c>
      <c r="EM6" s="35">
        <f t="shared" si="14"/>
        <v>0.05</v>
      </c>
      <c r="EN6" s="35">
        <f t="shared" si="14"/>
        <v>0.09</v>
      </c>
      <c r="EO6" s="34" t="str">
        <f>IF(EO7="","",IF(EO7="-","【-】","【"&amp;SUBSTITUTE(TEXT(EO7,"#,##0.00"),"-","△")&amp;"】"))</f>
        <v>【0.30】</v>
      </c>
    </row>
    <row r="7" spans="1:148" s="36" customFormat="1" x14ac:dyDescent="0.15">
      <c r="A7" s="28"/>
      <c r="B7" s="37">
        <v>2020</v>
      </c>
      <c r="C7" s="37">
        <v>232203</v>
      </c>
      <c r="D7" s="37">
        <v>46</v>
      </c>
      <c r="E7" s="37">
        <v>17</v>
      </c>
      <c r="F7" s="37">
        <v>1</v>
      </c>
      <c r="G7" s="37">
        <v>0</v>
      </c>
      <c r="H7" s="37" t="s">
        <v>96</v>
      </c>
      <c r="I7" s="37" t="s">
        <v>97</v>
      </c>
      <c r="J7" s="37" t="s">
        <v>98</v>
      </c>
      <c r="K7" s="37" t="s">
        <v>99</v>
      </c>
      <c r="L7" s="37" t="s">
        <v>100</v>
      </c>
      <c r="M7" s="37" t="s">
        <v>101</v>
      </c>
      <c r="N7" s="38" t="s">
        <v>102</v>
      </c>
      <c r="O7" s="38">
        <v>65.41</v>
      </c>
      <c r="P7" s="38">
        <v>42.21</v>
      </c>
      <c r="Q7" s="38">
        <v>92.88</v>
      </c>
      <c r="R7" s="38">
        <v>2420</v>
      </c>
      <c r="S7" s="38">
        <v>136237</v>
      </c>
      <c r="T7" s="38">
        <v>79.349999999999994</v>
      </c>
      <c r="U7" s="38">
        <v>1716.91</v>
      </c>
      <c r="V7" s="38">
        <v>57381</v>
      </c>
      <c r="W7" s="38">
        <v>8.65</v>
      </c>
      <c r="X7" s="38">
        <v>6633.64</v>
      </c>
      <c r="Y7" s="38">
        <v>98.68</v>
      </c>
      <c r="Z7" s="38">
        <v>99.65</v>
      </c>
      <c r="AA7" s="38">
        <v>98.9</v>
      </c>
      <c r="AB7" s="38">
        <v>100.19</v>
      </c>
      <c r="AC7" s="38">
        <v>99.79</v>
      </c>
      <c r="AD7" s="38">
        <v>106.62</v>
      </c>
      <c r="AE7" s="38">
        <v>106.66</v>
      </c>
      <c r="AF7" s="38">
        <v>106.25</v>
      </c>
      <c r="AG7" s="38">
        <v>105.89</v>
      </c>
      <c r="AH7" s="38">
        <v>104.59</v>
      </c>
      <c r="AI7" s="38">
        <v>106.67</v>
      </c>
      <c r="AJ7" s="38">
        <v>2.66</v>
      </c>
      <c r="AK7" s="38">
        <v>5.29</v>
      </c>
      <c r="AL7" s="38">
        <v>7.6</v>
      </c>
      <c r="AM7" s="38">
        <v>7.21</v>
      </c>
      <c r="AN7" s="38">
        <v>7.55</v>
      </c>
      <c r="AO7" s="38">
        <v>0.43</v>
      </c>
      <c r="AP7" s="38">
        <v>0.72</v>
      </c>
      <c r="AQ7" s="38">
        <v>0.78</v>
      </c>
      <c r="AR7" s="38">
        <v>0.83</v>
      </c>
      <c r="AS7" s="38">
        <v>0.83</v>
      </c>
      <c r="AT7" s="38">
        <v>3.64</v>
      </c>
      <c r="AU7" s="38">
        <v>72.040000000000006</v>
      </c>
      <c r="AV7" s="38">
        <v>77.37</v>
      </c>
      <c r="AW7" s="38">
        <v>80.709999999999994</v>
      </c>
      <c r="AX7" s="38">
        <v>78.16</v>
      </c>
      <c r="AY7" s="38">
        <v>85.57</v>
      </c>
      <c r="AZ7" s="38">
        <v>76.95</v>
      </c>
      <c r="BA7" s="38">
        <v>77.180000000000007</v>
      </c>
      <c r="BB7" s="38">
        <v>67.2</v>
      </c>
      <c r="BC7" s="38">
        <v>61.2</v>
      </c>
      <c r="BD7" s="38">
        <v>57.6</v>
      </c>
      <c r="BE7" s="38">
        <v>67.52</v>
      </c>
      <c r="BF7" s="38">
        <v>1955.25</v>
      </c>
      <c r="BG7" s="38">
        <v>1920.32</v>
      </c>
      <c r="BH7" s="38">
        <v>1872.12</v>
      </c>
      <c r="BI7" s="38">
        <v>1827.34</v>
      </c>
      <c r="BJ7" s="38">
        <v>1760.25</v>
      </c>
      <c r="BK7" s="38">
        <v>991.69</v>
      </c>
      <c r="BL7" s="38">
        <v>986.82</v>
      </c>
      <c r="BM7" s="38">
        <v>1023.34</v>
      </c>
      <c r="BN7" s="38">
        <v>1033.5999999999999</v>
      </c>
      <c r="BO7" s="38">
        <v>1008.36</v>
      </c>
      <c r="BP7" s="38">
        <v>705.21</v>
      </c>
      <c r="BQ7" s="38">
        <v>92.4</v>
      </c>
      <c r="BR7" s="38">
        <v>96.63</v>
      </c>
      <c r="BS7" s="38">
        <v>93.46</v>
      </c>
      <c r="BT7" s="38">
        <v>94.59</v>
      </c>
      <c r="BU7" s="38">
        <v>92.3</v>
      </c>
      <c r="BV7" s="38">
        <v>84.53</v>
      </c>
      <c r="BW7" s="38">
        <v>84.02</v>
      </c>
      <c r="BX7" s="38">
        <v>82.26</v>
      </c>
      <c r="BY7" s="38">
        <v>85.39</v>
      </c>
      <c r="BZ7" s="38">
        <v>85.67</v>
      </c>
      <c r="CA7" s="38">
        <v>98.96</v>
      </c>
      <c r="CB7" s="38">
        <v>158.83000000000001</v>
      </c>
      <c r="CC7" s="38">
        <v>150</v>
      </c>
      <c r="CD7" s="38">
        <v>153</v>
      </c>
      <c r="CE7" s="38">
        <v>150.44</v>
      </c>
      <c r="CF7" s="38">
        <v>151.05000000000001</v>
      </c>
      <c r="CG7" s="38">
        <v>154.69999999999999</v>
      </c>
      <c r="CH7" s="38">
        <v>154.83000000000001</v>
      </c>
      <c r="CI7" s="38">
        <v>154.25</v>
      </c>
      <c r="CJ7" s="38">
        <v>150.96</v>
      </c>
      <c r="CK7" s="38">
        <v>146.12</v>
      </c>
      <c r="CL7" s="38">
        <v>134.52000000000001</v>
      </c>
      <c r="CM7" s="38" t="s">
        <v>102</v>
      </c>
      <c r="CN7" s="38" t="s">
        <v>102</v>
      </c>
      <c r="CO7" s="38" t="s">
        <v>102</v>
      </c>
      <c r="CP7" s="38" t="s">
        <v>102</v>
      </c>
      <c r="CQ7" s="38" t="s">
        <v>102</v>
      </c>
      <c r="CR7" s="38">
        <v>58.04</v>
      </c>
      <c r="CS7" s="38">
        <v>59.9</v>
      </c>
      <c r="CT7" s="38">
        <v>64.510000000000005</v>
      </c>
      <c r="CU7" s="38">
        <v>66.180000000000007</v>
      </c>
      <c r="CV7" s="38">
        <v>56.39</v>
      </c>
      <c r="CW7" s="38">
        <v>59.57</v>
      </c>
      <c r="CX7" s="38">
        <v>78.64</v>
      </c>
      <c r="CY7" s="38">
        <v>78.09</v>
      </c>
      <c r="CZ7" s="38">
        <v>76.61</v>
      </c>
      <c r="DA7" s="38">
        <v>76.05</v>
      </c>
      <c r="DB7" s="38">
        <v>77.569999999999993</v>
      </c>
      <c r="DC7" s="38">
        <v>92.56</v>
      </c>
      <c r="DD7" s="38">
        <v>92.4</v>
      </c>
      <c r="DE7" s="38">
        <v>91.62</v>
      </c>
      <c r="DF7" s="38">
        <v>91.87</v>
      </c>
      <c r="DG7" s="38">
        <v>91.45</v>
      </c>
      <c r="DH7" s="38">
        <v>95.57</v>
      </c>
      <c r="DI7" s="38">
        <v>12.16</v>
      </c>
      <c r="DJ7" s="38">
        <v>14.01</v>
      </c>
      <c r="DK7" s="38">
        <v>15.82</v>
      </c>
      <c r="DL7" s="38">
        <v>17.25</v>
      </c>
      <c r="DM7" s="38">
        <v>18.79</v>
      </c>
      <c r="DN7" s="38">
        <v>19.920000000000002</v>
      </c>
      <c r="DO7" s="38">
        <v>20.56</v>
      </c>
      <c r="DP7" s="38">
        <v>14.75</v>
      </c>
      <c r="DQ7" s="38">
        <v>19.78</v>
      </c>
      <c r="DR7" s="38">
        <v>14.8</v>
      </c>
      <c r="DS7" s="38">
        <v>36.520000000000003</v>
      </c>
      <c r="DT7" s="38">
        <v>0</v>
      </c>
      <c r="DU7" s="38">
        <v>0</v>
      </c>
      <c r="DV7" s="38">
        <v>0</v>
      </c>
      <c r="DW7" s="38">
        <v>0</v>
      </c>
      <c r="DX7" s="38">
        <v>0</v>
      </c>
      <c r="DY7" s="38">
        <v>0.44</v>
      </c>
      <c r="DZ7" s="38">
        <v>0.42</v>
      </c>
      <c r="EA7" s="38">
        <v>0.25</v>
      </c>
      <c r="EB7" s="38">
        <v>0.44</v>
      </c>
      <c r="EC7" s="38">
        <v>0.1</v>
      </c>
      <c r="ED7" s="38">
        <v>5.72</v>
      </c>
      <c r="EE7" s="38">
        <v>0</v>
      </c>
      <c r="EF7" s="38">
        <v>0</v>
      </c>
      <c r="EG7" s="38">
        <v>0</v>
      </c>
      <c r="EH7" s="38">
        <v>0</v>
      </c>
      <c r="EI7" s="38">
        <v>0</v>
      </c>
      <c r="EJ7" s="38">
        <v>0.05</v>
      </c>
      <c r="EK7" s="38">
        <v>0.06</v>
      </c>
      <c r="EL7" s="38">
        <v>0.04</v>
      </c>
      <c r="EM7" s="38">
        <v>0.05</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2022-01-07T06:40:07Z</cp:lastPrinted>
  <dcterms:created xsi:type="dcterms:W3CDTF">2021-12-03T07:14:01Z</dcterms:created>
  <dcterms:modified xsi:type="dcterms:W3CDTF">2022-01-31T06:00:21Z</dcterms:modified>
  <cp:category/>
</cp:coreProperties>
</file>