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np8WQLOaXiT5InsuKXgMf4QLYCWcs301HZyxqB6Q346upnEypLke6gd7ql0Ppde+MUfEoprpdwWfXXtsCtMWg==" workbookSaltValue="e5M4wpIZHifOCe9wGdQ/ng==" workbookSpinCount="100000" lockStructure="1"/>
  <bookViews>
    <workbookView xWindow="0" yWindow="0" windowWidth="20490" windowHeight="7335"/>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BB10" i="4"/>
  <c r="AT10" i="4"/>
  <c r="B10" i="4"/>
  <c r="BB8" i="4"/>
  <c r="AT8" i="4"/>
  <c r="AD8" i="4"/>
  <c r="W8" i="4"/>
  <c r="P8" i="4"/>
  <c r="I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<sst xmlns="http://schemas.openxmlformats.org/spreadsheetml/2006/main" count="228" uniqueCount="114">
  <si>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</si>
  <si>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</si>
  <si>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</si>
  <si>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</si>
  <si>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</si>
  <si>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</si>
  <si>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</si>
  <si>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</si>
  <si>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</si>
  <si>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</si>
  <si>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</si>
  <si>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</si>
  <si>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</si>
  <si>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</si>
  <si>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</si>
  <si>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</si>
  <si>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</si>
  <si>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</si>
  <si>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</si>
  <si>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</si>
  <si>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</si>
  <si>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</si>
  <si>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</si>
  <si>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</si>
  <si>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</si>
  <si>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</si>
  <si>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</si>
  <si>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</si>
  <si>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</si>
  <si>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</si>
  <si>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</si>
  <si>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</si>
  <si>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</si>
  <si>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</si>
  <si>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</si>
  <si>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</si>
  <si>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</si>
  <si>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</si>
  <si>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</si>
  <si>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</si>
  <si>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</si>
  <si>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</si>
  <si>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</si>
  <si>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</si>
  <si>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</si>
  <si>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</si>
  <si>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</si>
  <si>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</si>
  <si>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</si>
  <si>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</si>
  <si>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</si>
  <si>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</si>
  <si>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</si>
  <si>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</si>
  <si>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</si>
  <si>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</si>
  <si>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</si>
  <si>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</si>
  <si>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</si>
  <si>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</si>
  <si>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</si>
  <si>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</si>
  <si>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</si>
  <si>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</si>
  <si>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</si>
  <si>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</si>
  <si>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</si>
  <si>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</si>
  <si>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</si>
  <si>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</si>
  <si>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</si>
  <si>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</si>
  <si>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</si>
  <si>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</si>
  <si>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</si>
  <si>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</si>
  <si>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</si>
  <si>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</si>
  <si>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</si>
  <si>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</si>
  <si>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</si>
  <si>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</si>
  <si>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</si>
  <si>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</si>
  <si>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</si>
  <si>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</si>
  <si>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</si>
  <si>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</si>
  <si>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</si>
  <si>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</si>
  <si>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</si>
  <si>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</si>
  <si>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</si>
  <si>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</si>
  <si>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</si>
  <si>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</si>
  <si>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</si>
  <si>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</si>
  <si>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</si>
  <si>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</si>
  <si>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</si>
  <si>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</si>
  <si>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</si>
  <si>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</si>
  <si>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</si>
  <si>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</si>
  <si>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</si>
  <si>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</si>
  <si>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</si>
  <si>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</si>
  <si>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</si>
  <si>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100％より高くなっている。昨年度比で9.95ポイント減少しているが、新型コロナウイルス対策による水道基本料金の減免を４か月行ったことによる給水収益減少の影響が大きく、健全な経営ができているといえる。②累積欠損金は０であり、営業活動中により生じた損失で複数年度にわたって累積した損失を示す。③流動比率は、昨年度より決算時点の未収金の減少等により数値は減少しているものの、平均値より高い値で推移できており、健全性を維持できている。④企業債残高対給水収益比率は毎年度平均値より低い値を維持できている。基本料金減免による給水収益減少が影響し一時的に増加したが、企業債現在高は減少しており、適切な企業債の借入と償還が行われているといえる。⑤料金回収率が類似団体の平均値より高くなっている要因は⑥給水原価（有収水量１㎥あたりについてどれだけ費用がかかっているかを表す）が平均値より低くなっているからである。昨年度比で10.66ポイント減少となっているが、基本料金減免による給水収益減少が主な原因である。今後も経費の削減に努め、経営努力を続けていきたい。⑦施設利用率に関しては、平均値より高い値で推移できているため、適切な施設利用ができているといえる。引き続き毎年注視し、健全な資産管理に努めていきたい。⑧有収率（愛知県から水の仕入れに対してお客様に供給している割合）は他地域に比べ平地で狭いという利点を活かし、良好な水準を保てている。今後も漏水調査等を行い、現行の水準を継続していくことに努めていきたい。</t>
    <rPh sb="23" eb="26">
      <t>サクネンド</t>
    </rPh>
    <rPh sb="26" eb="27">
      <t>ヒ</t>
    </rPh>
    <rPh sb="36" eb="38">
      <t>ゲンショウ</t>
    </rPh>
    <rPh sb="44" eb="46">
      <t>シンガタ</t>
    </rPh>
    <rPh sb="53" eb="55">
      <t>タイサク</t>
    </rPh>
    <rPh sb="58" eb="60">
      <t>スイドウ</t>
    </rPh>
    <rPh sb="60" eb="62">
      <t>キホン</t>
    </rPh>
    <rPh sb="62" eb="64">
      <t>リョウキン</t>
    </rPh>
    <rPh sb="65" eb="67">
      <t>ゲンメン</t>
    </rPh>
    <rPh sb="70" eb="71">
      <t>ゲツ</t>
    </rPh>
    <rPh sb="71" eb="72">
      <t>オコナ</t>
    </rPh>
    <rPh sb="79" eb="81">
      <t>キュウスイ</t>
    </rPh>
    <rPh sb="81" eb="83">
      <t>シュウエキ</t>
    </rPh>
    <rPh sb="83" eb="85">
      <t>ゲンショウ</t>
    </rPh>
    <rPh sb="86" eb="88">
      <t>エイキョウ</t>
    </rPh>
    <rPh sb="89" eb="90">
      <t>オオ</t>
    </rPh>
    <rPh sb="240" eb="243">
      <t>ヘイキンチ</t>
    </rPh>
    <rPh sb="245" eb="246">
      <t>ヒク</t>
    </rPh>
    <rPh sb="247" eb="248">
      <t>アタイ</t>
    </rPh>
    <rPh sb="249" eb="251">
      <t>イジ</t>
    </rPh>
    <rPh sb="257" eb="259">
      <t>キホン</t>
    </rPh>
    <rPh sb="259" eb="261">
      <t>リョウキン</t>
    </rPh>
    <rPh sb="261" eb="263">
      <t>ゲンメン</t>
    </rPh>
    <rPh sb="266" eb="268">
      <t>キュウスイ</t>
    </rPh>
    <rPh sb="268" eb="270">
      <t>シュウエキ</t>
    </rPh>
    <rPh sb="270" eb="272">
      <t>ゲンショウ</t>
    </rPh>
    <rPh sb="273" eb="275">
      <t>エイキョウ</t>
    </rPh>
    <rPh sb="276" eb="279">
      <t>イチジテキ</t>
    </rPh>
    <rPh sb="280" eb="282">
      <t>ゾウカ</t>
    </rPh>
    <rPh sb="286" eb="288">
      <t>キギョウ</t>
    </rPh>
    <rPh sb="288" eb="289">
      <t>サイ</t>
    </rPh>
    <rPh sb="289" eb="291">
      <t>ゲンザイ</t>
    </rPh>
    <rPh sb="291" eb="292">
      <t>ダカ</t>
    </rPh>
    <rPh sb="293" eb="295">
      <t>ゲンショウ</t>
    </rPh>
    <rPh sb="407" eb="410">
      <t>サクネンド</t>
    </rPh>
    <rPh sb="410" eb="411">
      <t>ヒ</t>
    </rPh>
    <rPh sb="421" eb="423">
      <t>ゲンショウ</t>
    </rPh>
    <rPh sb="440" eb="442">
      <t>キュウスイ</t>
    </rPh>
    <rPh sb="442" eb="444">
      <t>シュウエキ</t>
    </rPh>
    <rPh sb="444" eb="446">
      <t>ゲンショウ</t>
    </rPh>
    <rPh sb="447" eb="448">
      <t>オモ</t>
    </rPh>
    <rPh sb="449" eb="451">
      <t>ゲンイン</t>
    </rPh>
    <phoneticPr fontId="4"/>
  </si>
  <si>
    <t>　法定耐用年数を超えた管路の割合（②管路経年化率）は昨年と比較して0.08ポイント減少し、現状、老朽化した資産は類似団体と比較しても少ない。
　③管路更新率は昨年度と比較し増加となったが、直近５年の平均値は2.08％程であり、このペースでは、全ての水道管の更新をするのに４９年間かかる計算となる。管種によっては長寿命化され、更新基準を延長してもよいのではと考えられる水道管もあるが、より安定した更新ができるよう資金面・体制面で努力していきたい。</t>
    <rPh sb="41" eb="43">
      <t>ゲンショウ</t>
    </rPh>
    <rPh sb="84" eb="86">
      <t>ヒカク</t>
    </rPh>
    <rPh sb="87" eb="89">
      <t>ゾウカ</t>
    </rPh>
    <rPh sb="100" eb="103">
      <t>ヘイキンチ</t>
    </rPh>
    <rPh sb="109" eb="110">
      <t>ホド</t>
    </rPh>
    <phoneticPr fontId="4"/>
  </si>
  <si>
    <t>　新型コロナウイルス対策による水道基本料金の減免を行った影響が大きかったものの、現状、高い有収率を維持していること（老朽管の破損でおこる漏水等による収益率の低下が少ないこと）や、管路経年化率が低い値で推移していることから必要な更新投資をしつつ、健全性を維持できているといえる。
　しかしながら、現状の管路更新率では、今の良好な状態が続くとは言えず、いずれ老朽化資産の割合が増えていくことが予想されるので、これから老朽化していく資産に対し、適切な更新基準、必要な資金を改めて精査し、着実な更新を行う。
　さらには、将来にわたって安全で安心な水を低廉な価格で安定的に供給していくために、老朽化した諸施設及び管路の改良・更新に対応できるよう財源確保を適切に行っていきたい。
　経営戦略については、令和元年９月に策定済み、令和６年度経営戦略見直し予定。</t>
    <rPh sb="28" eb="30">
      <t>エイキョウ</t>
    </rPh>
    <rPh sb="31" eb="32">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</si>
</sst>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1.89</c:v>
                </c:pt>
                <c:pt idx="1">
                  <c:v>1.95</c:v>
                </c:pt>
                <c:pt idx="2">
                  <c:v>1.94</c:v>
                </c:pt>
                <c:pt idx="3">
                  <c:v>1.81</c:v>
                </c:pt>
                <c:pt idx="4">
                  <c:v>2.79</c:v>
                </c:pt>
              </c:numCache>
            </c:numRef>
          </c:val>
          <c:extLst>
            <c:ext xmlns:c16="http://schemas.microsoft.com/office/drawing/2014/chart" uri="{C3380CC4-5D6E-409C-BE32-E72D297353CC}">
              <c16:uniqueId val="{00000000-0FDA-4027-B0F0-B7DE5902CF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0FDA-4027-B0F0-B7DE5902CF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64.53</c:v>
                </c:pt>
                <c:pt idx="1">
                  <c:v>65.510000000000005</c:v>
                </c:pt>
                <c:pt idx="2">
                  <c:v>65.67</c:v>
                </c:pt>
                <c:pt idx="3">
                  <c:v>65.27</c:v>
                </c:pt>
                <c:pt idx="4">
                  <c:v>66.61</c:v>
                </c:pt>
              </c:numCache>
            </c:numRef>
          </c:val>
          <c:extLst>
            <c:ext xmlns:c16="http://schemas.microsoft.com/office/drawing/2014/chart" uri="{C3380CC4-5D6E-409C-BE32-E72D297353CC}">
              <c16:uniqueId val="{00000000-E7EB-443B-8B8E-0E9F374A30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E7EB-443B-8B8E-0E9F374A30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95.9</c:v>
                </c:pt>
                <c:pt idx="1">
                  <c:v>96.12</c:v>
                </c:pt>
                <c:pt idx="2">
                  <c:v>96.43</c:v>
                </c:pt>
                <c:pt idx="3">
                  <c:v>97.13</c:v>
                </c:pt>
                <c:pt idx="4">
                  <c:v>97.54</c:v>
                </c:pt>
              </c:numCache>
            </c:numRef>
          </c:val>
          <c:extLst>
            <c:ext xmlns:c16="http://schemas.microsoft.com/office/drawing/2014/chart" uri="{C3380CC4-5D6E-409C-BE32-E72D297353CC}">
              <c16:uniqueId val="{00000000-EC8A-4DD0-9ECA-52F1A52DCC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EC8A-4DD0-9ECA-52F1A52DCC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115.66</c:v>
                </c:pt>
                <c:pt idx="1">
                  <c:v>119.72</c:v>
                </c:pt>
                <c:pt idx="2">
                  <c:v>114.03</c:v>
                </c:pt>
                <c:pt idx="3">
                  <c:v>118.09</c:v>
                </c:pt>
                <c:pt idx="4">
                  <c:v>108.14</c:v>
                </c:pt>
              </c:numCache>
            </c:numRef>
          </c:val>
          <c:extLst>
            <c:ext xmlns:c16="http://schemas.microsoft.com/office/drawing/2014/chart" uri="{C3380CC4-5D6E-409C-BE32-E72D297353CC}">
              <c16:uniqueId val="{00000000-5CD4-4978-A95E-D465169E07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5CD4-4978-A95E-D465169E07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38.94</c:v>
                </c:pt>
                <c:pt idx="1">
                  <c:v>37.81</c:v>
                </c:pt>
                <c:pt idx="2">
                  <c:v>38.340000000000003</c:v>
                </c:pt>
                <c:pt idx="3">
                  <c:v>39.090000000000003</c:v>
                </c:pt>
                <c:pt idx="4">
                  <c:v>39.82</c:v>
                </c:pt>
              </c:numCache>
            </c:numRef>
          </c:val>
          <c:extLst>
            <c:ext xmlns:c16="http://schemas.microsoft.com/office/drawing/2014/chart" uri="{C3380CC4-5D6E-409C-BE32-E72D297353CC}">
              <c16:uniqueId val="{00000000-F4B0-4842-9E23-820B193C0BF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F4B0-4842-9E23-820B193C0BF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3.16</c:v>
                </c:pt>
                <c:pt idx="1">
                  <c:v>3.62</c:v>
                </c:pt>
                <c:pt idx="2">
                  <c:v>3.17</c:v>
                </c:pt>
                <c:pt idx="3">
                  <c:v>3.7</c:v>
                </c:pt>
                <c:pt idx="4">
                  <c:v>3.62</c:v>
                </c:pt>
              </c:numCache>
            </c:numRef>
          </c:val>
          <c:extLst>
            <c:ext xmlns:c16="http://schemas.microsoft.com/office/drawing/2014/chart" uri="{C3380CC4-5D6E-409C-BE32-E72D297353CC}">
              <c16:uniqueId val="{00000000-4616-435A-9378-352AA76BD2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4616-435A-9378-352AA76BD2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D3-4804-A76D-53ADA2F2B9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F2D3-4804-A76D-53ADA2F2B9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348.2</c:v>
                </c:pt>
                <c:pt idx="1">
                  <c:v>436.66</c:v>
                </c:pt>
                <c:pt idx="2">
                  <c:v>370.5</c:v>
                </c:pt>
                <c:pt idx="3">
                  <c:v>503.5</c:v>
                </c:pt>
                <c:pt idx="4">
                  <c:v>473.1</c:v>
                </c:pt>
              </c:numCache>
            </c:numRef>
          </c:val>
          <c:extLst>
            <c:ext xmlns:c16="http://schemas.microsoft.com/office/drawing/2014/chart" uri="{C3380CC4-5D6E-409C-BE32-E72D297353CC}">
              <c16:uniqueId val="{00000000-5E23-4B74-ABB7-B6CD94CD96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E23-4B74-ABB7-B6CD94CD96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100.33</c:v>
                </c:pt>
                <c:pt idx="1">
                  <c:v>94.7</c:v>
                </c:pt>
                <c:pt idx="2">
                  <c:v>89.9</c:v>
                </c:pt>
                <c:pt idx="3">
                  <c:v>85.26</c:v>
                </c:pt>
                <c:pt idx="4">
                  <c:v>88.08</c:v>
                </c:pt>
              </c:numCache>
            </c:numRef>
          </c:val>
          <c:extLst>
            <c:ext xmlns:c16="http://schemas.microsoft.com/office/drawing/2014/chart" uri="{C3380CC4-5D6E-409C-BE32-E72D297353CC}">
              <c16:uniqueId val="{00000000-C107-4FC8-8A70-3D9E6373AC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C107-4FC8-8A70-3D9E6373AC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114.79</c:v>
                </c:pt>
                <c:pt idx="1">
                  <c:v>119.38</c:v>
                </c:pt>
                <c:pt idx="2">
                  <c:v>113.01</c:v>
                </c:pt>
                <c:pt idx="3">
                  <c:v>117.09</c:v>
                </c:pt>
                <c:pt idx="4">
                  <c:v>106.43</c:v>
                </c:pt>
              </c:numCache>
            </c:numRef>
          </c:val>
          <c:extLst>
            <c:ext xmlns:c16="http://schemas.microsoft.com/office/drawing/2014/chart" uri="{C3380CC4-5D6E-409C-BE32-E72D297353CC}">
              <c16:uniqueId val="{00000000-F1CC-4839-BC69-7B9297E941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F1CC-4839-BC69-7B9297E941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131.61000000000001</c:v>
                </c:pt>
                <c:pt idx="1">
                  <c:v>126.93</c:v>
                </c:pt>
                <c:pt idx="2">
                  <c:v>134.44</c:v>
                </c:pt>
                <c:pt idx="3">
                  <c:v>129.78</c:v>
                </c:pt>
                <c:pt idx="4">
                  <c:v>128.01</c:v>
                </c:pt>
              </c:numCache>
            </c:numRef>
          </c:val>
          <c:extLst>
            <c:ext xmlns:c16="http://schemas.microsoft.com/office/drawing/2014/chart" uri="{C3380CC4-5D6E-409C-BE32-E72D297353CC}">
              <c16:uniqueId val="{00000000-CD9A-4D38-AEDA-3745C96919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CD9A-4D38-AEDA-3745C96919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高浜市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49088</v>
      </c>
      <c r="AM8" s="61"/>
      <c r="AN8" s="61"/>
      <c r="AO8" s="61"/>
      <c r="AP8" s="61"/>
      <c r="AQ8" s="61"/>
      <c r="AR8" s="61"/>
      <c r="AS8" s="61"/>
      <c r="AT8" s="52">
        <f>データ!$S$6</f>
        <v>13.11</v>
      </c>
      <c r="AU8" s="53"/>
      <c r="AV8" s="53"/>
      <c r="AW8" s="53"/>
      <c r="AX8" s="53"/>
      <c r="AY8" s="53"/>
      <c r="AZ8" s="53"/>
      <c r="BA8" s="53"/>
      <c r="BB8" s="54">
        <f>データ!$T$6</f>
        <v>3744.32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86.92</v>
      </c>
      <c r="J10" s="53"/>
      <c r="K10" s="53"/>
      <c r="L10" s="53"/>
      <c r="M10" s="53"/>
      <c r="N10" s="53"/>
      <c r="O10" s="64"/>
      <c r="P10" s="54">
        <f>データ!$P$6</f>
        <v>99.97</v>
      </c>
      <c r="Q10" s="54"/>
      <c r="R10" s="54"/>
      <c r="S10" s="54"/>
      <c r="T10" s="54"/>
      <c r="U10" s="54"/>
      <c r="V10" s="54"/>
      <c r="W10" s="61">
        <f>データ!$Q$6</f>
        <v>2360</v>
      </c>
      <c r="X10" s="61"/>
      <c r="Y10" s="61"/>
      <c r="Z10" s="61"/>
      <c r="AA10" s="61"/>
      <c r="AB10" s="61"/>
      <c r="AC10" s="61"/>
      <c r="AD10" s="2"/>
      <c r="AE10" s="2"/>
      <c r="AF10" s="2"/>
      <c r="AG10" s="2"/>
      <c r="AH10" s="4"/>
      <c r="AI10" s="4"/>
      <c r="AJ10" s="4"/>
      <c r="AK10" s="4"/>
      <c r="AL10" s="61">
        <f>データ!$U$6</f>
        <v>49242</v>
      </c>
      <c r="AM10" s="61"/>
      <c r="AN10" s="61"/>
      <c r="AO10" s="61"/>
      <c r="AP10" s="61"/>
      <c r="AQ10" s="61"/>
      <c r="AR10" s="61"/>
      <c r="AS10" s="61"/>
      <c r="AT10" s="52">
        <f>データ!$V$6</f>
        <v>13.11</v>
      </c>
      <c r="AU10" s="53"/>
      <c r="AV10" s="53"/>
      <c r="AW10" s="53"/>
      <c r="AX10" s="53"/>
      <c r="AY10" s="53"/>
      <c r="AZ10" s="53"/>
      <c r="BA10" s="53"/>
      <c r="BB10" s="54">
        <f>データ!$W$6</f>
        <v>3756.06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Xu9F8f6+TmTptFeR18Bfgw7nhdQu6ClAvbMPhAF1u/69aHdyqr/jmSHwjIc8H6j032I4paeDo+Y09/LcfOUMA==" saltValue="oEk9i3jf4sU53c6lfz8X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232271</v>
      </c>
      <c r="D6" s="34">
        <f t="shared" si="3"/>
        <v>46</v>
      </c>
      <c r="E6" s="34">
        <f t="shared" si="3"/>
        <v>1</v>
      </c>
      <c r="F6" s="34">
        <f t="shared" si="3"/>
        <v>0</v>
      </c>
      <c r="G6" s="34">
        <f t="shared" si="3"/>
        <v>1</v>
      </c>
      <c r="H6" s="34" t="str">
        <f t="shared" si="3"/>
        <v>愛知県　高浜市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86.92</v>
      </c>
      <c r="P6" s="35">
        <f t="shared" si="3"/>
        <v>99.97</v>
      </c>
      <c r="Q6" s="35">
        <f t="shared" si="3"/>
        <v>2360</v>
      </c>
      <c r="R6" s="35">
        <f t="shared" si="3"/>
        <v>49088</v>
      </c>
      <c r="S6" s="35">
        <f t="shared" si="3"/>
        <v>13.11</v>
      </c>
      <c r="T6" s="35">
        <f t="shared" si="3"/>
        <v>3744.32</v>
      </c>
      <c r="U6" s="35">
        <f t="shared" si="3"/>
        <v>49242</v>
      </c>
      <c r="V6" s="35">
        <f t="shared" si="3"/>
        <v>13.11</v>
      </c>
      <c r="W6" s="35">
        <f t="shared" si="3"/>
        <v>3756.06</v>
      </c>
      <c r="X6" s="36">
        <f>IF(X7="",NA(),X7)</f>
        <v>115.66</v>
      </c>
      <c r="Y6" s="36">
        <f t="shared" ref="Y6:AG6" si="4">IF(Y7="",NA(),Y7)</f>
        <v>119.72</v>
      </c>
      <c r="Z6" s="36">
        <f t="shared" si="4"/>
        <v>114.03</v>
      </c>
      <c r="AA6" s="36">
        <f t="shared" si="4"/>
        <v>118.09</v>
      </c>
      <c r="AB6" s="36">
        <f t="shared" si="4"/>
        <v>108.14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348.2</v>
      </c>
      <c r="AU6" s="36">
        <f t="shared" ref="AU6:BC6" si="6">IF(AU7="",NA(),AU7)</f>
        <v>436.66</v>
      </c>
      <c r="AV6" s="36">
        <f t="shared" si="6"/>
        <v>370.5</v>
      </c>
      <c r="AW6" s="36">
        <f t="shared" si="6"/>
        <v>503.5</v>
      </c>
      <c r="AX6" s="36">
        <f t="shared" si="6"/>
        <v>473.1</v>
      </c>
      <c r="AY6" s="36">
        <f t="shared" si="6"/>
        <v>377.63</v>
      </c>
      <c r="AZ6" s="36">
        <f t="shared" si="6"/>
        <v>357.34</v>
      </c>
      <c r="BA6" s="36">
        <f t="shared" si="6"/>
        <v>366.03</v>
      </c>
      <c r="BB6" s="36">
        <f t="shared" si="6"/>
        <v>365.18</v>
      </c>
      <c r="BC6" s="36">
        <f t="shared" si="6"/>
        <v>327.77</v>
      </c>
      <c r="BD6" s="35" t="str">
        <f>IF(BD7="","",IF(BD7="-","【-】","【"&amp;SUBSTITUTE(TEXT(BD7,"#,##0.00"),"-","△")&amp;"】"))</f>
        <v>【260.31】</v>
      </c>
      <c r="BE6" s="36">
        <f>IF(BE7="",NA(),BE7)</f>
        <v>100.33</v>
      </c>
      <c r="BF6" s="36">
        <f t="shared" ref="BF6:BN6" si="7">IF(BF7="",NA(),BF7)</f>
        <v>94.7</v>
      </c>
      <c r="BG6" s="36">
        <f t="shared" si="7"/>
        <v>89.9</v>
      </c>
      <c r="BH6" s="36">
        <f t="shared" si="7"/>
        <v>85.26</v>
      </c>
      <c r="BI6" s="36">
        <f t="shared" si="7"/>
        <v>88.08</v>
      </c>
      <c r="BJ6" s="36">
        <f t="shared" si="7"/>
        <v>364.71</v>
      </c>
      <c r="BK6" s="36">
        <f t="shared" si="7"/>
        <v>373.69</v>
      </c>
      <c r="BL6" s="36">
        <f t="shared" si="7"/>
        <v>370.12</v>
      </c>
      <c r="BM6" s="36">
        <f t="shared" si="7"/>
        <v>371.65</v>
      </c>
      <c r="BN6" s="36">
        <f t="shared" si="7"/>
        <v>397.1</v>
      </c>
      <c r="BO6" s="35" t="str">
        <f>IF(BO7="","",IF(BO7="-","【-】","【"&amp;SUBSTITUTE(TEXT(BO7,"#,##0.00"),"-","△")&amp;"】"))</f>
        <v>【275.67】</v>
      </c>
      <c r="BP6" s="36">
        <f>IF(BP7="",NA(),BP7)</f>
        <v>114.79</v>
      </c>
      <c r="BQ6" s="36">
        <f t="shared" ref="BQ6:BY6" si="8">IF(BQ7="",NA(),BQ7)</f>
        <v>119.38</v>
      </c>
      <c r="BR6" s="36">
        <f t="shared" si="8"/>
        <v>113.01</v>
      </c>
      <c r="BS6" s="36">
        <f t="shared" si="8"/>
        <v>117.09</v>
      </c>
      <c r="BT6" s="36">
        <f t="shared" si="8"/>
        <v>106.43</v>
      </c>
      <c r="BU6" s="36">
        <f t="shared" si="8"/>
        <v>100.65</v>
      </c>
      <c r="BV6" s="36">
        <f t="shared" si="8"/>
        <v>99.87</v>
      </c>
      <c r="BW6" s="36">
        <f t="shared" si="8"/>
        <v>100.42</v>
      </c>
      <c r="BX6" s="36">
        <f t="shared" si="8"/>
        <v>98.77</v>
      </c>
      <c r="BY6" s="36">
        <f t="shared" si="8"/>
        <v>95.79</v>
      </c>
      <c r="BZ6" s="35" t="str">
        <f>IF(BZ7="","",IF(BZ7="-","【-】","【"&amp;SUBSTITUTE(TEXT(BZ7,"#,##0.00"),"-","△")&amp;"】"))</f>
        <v>【100.05】</v>
      </c>
      <c r="CA6" s="36">
        <f>IF(CA7="",NA(),CA7)</f>
        <v>131.61000000000001</v>
      </c>
      <c r="CB6" s="36">
        <f t="shared" ref="CB6:CJ6" si="9">IF(CB7="",NA(),CB7)</f>
        <v>126.93</v>
      </c>
      <c r="CC6" s="36">
        <f t="shared" si="9"/>
        <v>134.44</v>
      </c>
      <c r="CD6" s="36">
        <f t="shared" si="9"/>
        <v>129.78</v>
      </c>
      <c r="CE6" s="36">
        <f t="shared" si="9"/>
        <v>128.01</v>
      </c>
      <c r="CF6" s="36">
        <f t="shared" si="9"/>
        <v>170.19</v>
      </c>
      <c r="CG6" s="36">
        <f t="shared" si="9"/>
        <v>171.81</v>
      </c>
      <c r="CH6" s="36">
        <f t="shared" si="9"/>
        <v>171.67</v>
      </c>
      <c r="CI6" s="36">
        <f t="shared" si="9"/>
        <v>173.67</v>
      </c>
      <c r="CJ6" s="36">
        <f t="shared" si="9"/>
        <v>171.13</v>
      </c>
      <c r="CK6" s="35" t="str">
        <f>IF(CK7="","",IF(CK7="-","【-】","【"&amp;SUBSTITUTE(TEXT(CK7,"#,##0.00"),"-","△")&amp;"】"))</f>
        <v>【166.40】</v>
      </c>
      <c r="CL6" s="36">
        <f>IF(CL7="",NA(),CL7)</f>
        <v>64.53</v>
      </c>
      <c r="CM6" s="36">
        <f t="shared" ref="CM6:CU6" si="10">IF(CM7="",NA(),CM7)</f>
        <v>65.510000000000005</v>
      </c>
      <c r="CN6" s="36">
        <f t="shared" si="10"/>
        <v>65.67</v>
      </c>
      <c r="CO6" s="36">
        <f t="shared" si="10"/>
        <v>65.27</v>
      </c>
      <c r="CP6" s="36">
        <f t="shared" si="10"/>
        <v>66.61</v>
      </c>
      <c r="CQ6" s="36">
        <f t="shared" si="10"/>
        <v>59.01</v>
      </c>
      <c r="CR6" s="36">
        <f t="shared" si="10"/>
        <v>60.03</v>
      </c>
      <c r="CS6" s="36">
        <f t="shared" si="10"/>
        <v>59.74</v>
      </c>
      <c r="CT6" s="36">
        <f t="shared" si="10"/>
        <v>59.67</v>
      </c>
      <c r="CU6" s="36">
        <f t="shared" si="10"/>
        <v>60.12</v>
      </c>
      <c r="CV6" s="35" t="str">
        <f>IF(CV7="","",IF(CV7="-","【-】","【"&amp;SUBSTITUTE(TEXT(CV7,"#,##0.00"),"-","△")&amp;"】"))</f>
        <v>【60.69】</v>
      </c>
      <c r="CW6" s="36">
        <f>IF(CW7="",NA(),CW7)</f>
        <v>95.9</v>
      </c>
      <c r="CX6" s="36">
        <f t="shared" ref="CX6:DF6" si="11">IF(CX7="",NA(),CX7)</f>
        <v>96.12</v>
      </c>
      <c r="CY6" s="36">
        <f t="shared" si="11"/>
        <v>96.43</v>
      </c>
      <c r="CZ6" s="36">
        <f t="shared" si="11"/>
        <v>97.13</v>
      </c>
      <c r="DA6" s="36">
        <f t="shared" si="11"/>
        <v>97.54</v>
      </c>
      <c r="DB6" s="36">
        <f t="shared" si="11"/>
        <v>85.37</v>
      </c>
      <c r="DC6" s="36">
        <f t="shared" si="11"/>
        <v>84.81</v>
      </c>
      <c r="DD6" s="36">
        <f t="shared" si="11"/>
        <v>84.8</v>
      </c>
      <c r="DE6" s="36">
        <f t="shared" si="11"/>
        <v>84.6</v>
      </c>
      <c r="DF6" s="36">
        <f t="shared" si="11"/>
        <v>84.24</v>
      </c>
      <c r="DG6" s="35" t="str">
        <f>IF(DG7="","",IF(DG7="-","【-】","【"&amp;SUBSTITUTE(TEXT(DG7,"#,##0.00"),"-","△")&amp;"】"))</f>
        <v>【89.82】</v>
      </c>
      <c r="DH6" s="36">
        <f>IF(DH7="",NA(),DH7)</f>
        <v>38.94</v>
      </c>
      <c r="DI6" s="36">
        <f t="shared" ref="DI6:DQ6" si="12">IF(DI7="",NA(),DI7)</f>
        <v>37.81</v>
      </c>
      <c r="DJ6" s="36">
        <f t="shared" si="12"/>
        <v>38.340000000000003</v>
      </c>
      <c r="DK6" s="36">
        <f t="shared" si="12"/>
        <v>39.090000000000003</v>
      </c>
      <c r="DL6" s="36">
        <f t="shared" si="12"/>
        <v>39.82</v>
      </c>
      <c r="DM6" s="36">
        <f t="shared" si="12"/>
        <v>46.9</v>
      </c>
      <c r="DN6" s="36">
        <f t="shared" si="12"/>
        <v>47.28</v>
      </c>
      <c r="DO6" s="36">
        <f t="shared" si="12"/>
        <v>47.66</v>
      </c>
      <c r="DP6" s="36">
        <f t="shared" si="12"/>
        <v>48.17</v>
      </c>
      <c r="DQ6" s="36">
        <f t="shared" si="12"/>
        <v>48.83</v>
      </c>
      <c r="DR6" s="35" t="str">
        <f>IF(DR7="","",IF(DR7="-","【-】","【"&amp;SUBSTITUTE(TEXT(DR7,"#,##0.00"),"-","△")&amp;"】"))</f>
        <v>【50.19】</v>
      </c>
      <c r="DS6" s="36">
        <f>IF(DS7="",NA(),DS7)</f>
        <v>3.16</v>
      </c>
      <c r="DT6" s="36">
        <f t="shared" ref="DT6:EB6" si="13">IF(DT7="",NA(),DT7)</f>
        <v>3.62</v>
      </c>
      <c r="DU6" s="36">
        <f t="shared" si="13"/>
        <v>3.17</v>
      </c>
      <c r="DV6" s="36">
        <f t="shared" si="13"/>
        <v>3.7</v>
      </c>
      <c r="DW6" s="36">
        <f t="shared" si="13"/>
        <v>3.62</v>
      </c>
      <c r="DX6" s="36">
        <f t="shared" si="13"/>
        <v>12.03</v>
      </c>
      <c r="DY6" s="36">
        <f t="shared" si="13"/>
        <v>12.19</v>
      </c>
      <c r="DZ6" s="36">
        <f t="shared" si="13"/>
        <v>15.1</v>
      </c>
      <c r="EA6" s="36">
        <f t="shared" si="13"/>
        <v>17.12</v>
      </c>
      <c r="EB6" s="36">
        <f t="shared" si="13"/>
        <v>18.18</v>
      </c>
      <c r="EC6" s="35" t="str">
        <f>IF(EC7="","",IF(EC7="-","【-】","【"&amp;SUBSTITUTE(TEXT(EC7,"#,##0.00"),"-","△")&amp;"】"))</f>
        <v>【20.63】</v>
      </c>
      <c r="ED6" s="36">
        <f>IF(ED7="",NA(),ED7)</f>
        <v>1.89</v>
      </c>
      <c r="EE6" s="36">
        <f t="shared" ref="EE6:EM6" si="14">IF(EE7="",NA(),EE7)</f>
        <v>1.95</v>
      </c>
      <c r="EF6" s="36">
        <f t="shared" si="14"/>
        <v>1.94</v>
      </c>
      <c r="EG6" s="36">
        <f t="shared" si="14"/>
        <v>1.81</v>
      </c>
      <c r="EH6" s="36">
        <f t="shared" si="14"/>
        <v>2.79</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232271</v>
      </c>
      <c r="D7" s="38">
        <v>46</v>
      </c>
      <c r="E7" s="38">
        <v>1</v>
      </c>
      <c r="F7" s="38">
        <v>0</v>
      </c>
      <c r="G7" s="38">
        <v>1</v>
      </c>
      <c r="H7" s="38" t="s">
        <v>92</v>
      </c>
      <c r="I7" s="38" t="s">
        <v>93</v>
      </c>
      <c r="J7" s="38" t="s">
        <v>94</v>
      </c>
      <c r="K7" s="38" t="s">
        <v>95</v>
      </c>
      <c r="L7" s="38" t="s">
        <v>96</v>
      </c>
      <c r="M7" s="38" t="s">
        <v>97</v>
      </c>
      <c r="N7" s="39" t="s">
        <v>98</v>
      </c>
      <c r="O7" s="39">
        <v>86.92</v>
      </c>
      <c r="P7" s="39">
        <v>99.97</v>
      </c>
      <c r="Q7" s="39">
        <v>2360</v>
      </c>
      <c r="R7" s="39">
        <v>49088</v>
      </c>
      <c r="S7" s="39">
        <v>13.11</v>
      </c>
      <c r="T7" s="39">
        <v>3744.32</v>
      </c>
      <c r="U7" s="39">
        <v>49242</v>
      </c>
      <c r="V7" s="39">
        <v>13.11</v>
      </c>
      <c r="W7" s="39">
        <v>3756.06</v>
      </c>
      <c r="X7" s="39">
        <v>115.66</v>
      </c>
      <c r="Y7" s="39">
        <v>119.72</v>
      </c>
      <c r="Z7" s="39">
        <v>114.03</v>
      </c>
      <c r="AA7" s="39">
        <v>118.09</v>
      </c>
      <c r="AB7" s="39">
        <v>108.14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348.2</v>
      </c>
      <c r="AU7" s="39">
        <v>436.66</v>
      </c>
      <c r="AV7" s="39">
        <v>370.5</v>
      </c>
      <c r="AW7" s="39">
        <v>503.5</v>
      </c>
      <c r="AX7" s="39">
        <v>473.1</v>
      </c>
      <c r="AY7" s="39">
        <v>377.63</v>
      </c>
      <c r="AZ7" s="39">
        <v>357.34</v>
      </c>
      <c r="BA7" s="39">
        <v>366.03</v>
      </c>
      <c r="BB7" s="39">
        <v>365.18</v>
      </c>
      <c r="BC7" s="39">
        <v>327.77</v>
      </c>
      <c r="BD7" s="39">
        <v>260.31</v>
      </c>
      <c r="BE7" s="39">
        <v>100.33</v>
      </c>
      <c r="BF7" s="39">
        <v>94.7</v>
      </c>
      <c r="BG7" s="39">
        <v>89.9</v>
      </c>
      <c r="BH7" s="39">
        <v>85.26</v>
      </c>
      <c r="BI7" s="39">
        <v>88.08</v>
      </c>
      <c r="BJ7" s="39">
        <v>364.71</v>
      </c>
      <c r="BK7" s="39">
        <v>373.69</v>
      </c>
      <c r="BL7" s="39">
        <v>370.12</v>
      </c>
      <c r="BM7" s="39">
        <v>371.65</v>
      </c>
      <c r="BN7" s="39">
        <v>397.1</v>
      </c>
      <c r="BO7" s="39">
        <v>275.67</v>
      </c>
      <c r="BP7" s="39">
        <v>114.79</v>
      </c>
      <c r="BQ7" s="39">
        <v>119.38</v>
      </c>
      <c r="BR7" s="39">
        <v>113.01</v>
      </c>
      <c r="BS7" s="39">
        <v>117.09</v>
      </c>
      <c r="BT7" s="39">
        <v>106.43</v>
      </c>
      <c r="BU7" s="39">
        <v>100.65</v>
      </c>
      <c r="BV7" s="39">
        <v>99.87</v>
      </c>
      <c r="BW7" s="39">
        <v>100.42</v>
      </c>
      <c r="BX7" s="39">
        <v>98.77</v>
      </c>
      <c r="BY7" s="39">
        <v>95.79</v>
      </c>
      <c r="BZ7" s="39">
        <v>100.05</v>
      </c>
      <c r="CA7" s="39">
        <v>131.61000000000001</v>
      </c>
      <c r="CB7" s="39">
        <v>126.93</v>
      </c>
      <c r="CC7" s="39">
        <v>134.44</v>
      </c>
      <c r="CD7" s="39">
        <v>129.78</v>
      </c>
      <c r="CE7" s="39">
        <v>128.01</v>
      </c>
      <c r="CF7" s="39">
        <v>170.19</v>
      </c>
      <c r="CG7" s="39">
        <v>171.81</v>
      </c>
      <c r="CH7" s="39">
        <v>171.67</v>
      </c>
      <c r="CI7" s="39">
        <v>173.67</v>
      </c>
      <c r="CJ7" s="39">
        <v>171.13</v>
      </c>
      <c r="CK7" s="39">
        <v>166.4</v>
      </c>
      <c r="CL7" s="39">
        <v>64.53</v>
      </c>
      <c r="CM7" s="39">
        <v>65.510000000000005</v>
      </c>
      <c r="CN7" s="39">
        <v>65.67</v>
      </c>
      <c r="CO7" s="39">
        <v>65.27</v>
      </c>
      <c r="CP7" s="39">
        <v>66.61</v>
      </c>
      <c r="CQ7" s="39">
        <v>59.01</v>
      </c>
      <c r="CR7" s="39">
        <v>60.03</v>
      </c>
      <c r="CS7" s="39">
        <v>59.74</v>
      </c>
      <c r="CT7" s="39">
        <v>59.67</v>
      </c>
      <c r="CU7" s="39">
        <v>60.12</v>
      </c>
      <c r="CV7" s="39">
        <v>60.69</v>
      </c>
      <c r="CW7" s="39">
        <v>95.9</v>
      </c>
      <c r="CX7" s="39">
        <v>96.12</v>
      </c>
      <c r="CY7" s="39">
        <v>96.43</v>
      </c>
      <c r="CZ7" s="39">
        <v>97.13</v>
      </c>
      <c r="DA7" s="39">
        <v>97.54</v>
      </c>
      <c r="DB7" s="39">
        <v>85.37</v>
      </c>
      <c r="DC7" s="39">
        <v>84.81</v>
      </c>
      <c r="DD7" s="39">
        <v>84.8</v>
      </c>
      <c r="DE7" s="39">
        <v>84.6</v>
      </c>
      <c r="DF7" s="39">
        <v>84.24</v>
      </c>
      <c r="DG7" s="39">
        <v>89.82</v>
      </c>
      <c r="DH7" s="39">
        <v>38.94</v>
      </c>
      <c r="DI7" s="39">
        <v>37.81</v>
      </c>
      <c r="DJ7" s="39">
        <v>38.340000000000003</v>
      </c>
      <c r="DK7" s="39">
        <v>39.090000000000003</v>
      </c>
      <c r="DL7" s="39">
        <v>39.82</v>
      </c>
      <c r="DM7" s="39">
        <v>46.9</v>
      </c>
      <c r="DN7" s="39">
        <v>47.28</v>
      </c>
      <c r="DO7" s="39">
        <v>47.66</v>
      </c>
      <c r="DP7" s="39">
        <v>48.17</v>
      </c>
      <c r="DQ7" s="39">
        <v>48.83</v>
      </c>
      <c r="DR7" s="39">
        <v>50.19</v>
      </c>
      <c r="DS7" s="39">
        <v>3.16</v>
      </c>
      <c r="DT7" s="39">
        <v>3.62</v>
      </c>
      <c r="DU7" s="39">
        <v>3.17</v>
      </c>
      <c r="DV7" s="39">
        <v>3.7</v>
      </c>
      <c r="DW7" s="39">
        <v>3.62</v>
      </c>
      <c r="DX7" s="39">
        <v>12.03</v>
      </c>
      <c r="DY7" s="39">
        <v>12.19</v>
      </c>
      <c r="DZ7" s="39">
        <v>15.1</v>
      </c>
      <c r="EA7" s="39">
        <v>17.12</v>
      </c>
      <c r="EB7" s="39">
        <v>18.18</v>
      </c>
      <c r="EC7" s="39">
        <v>20.63</v>
      </c>
      <c r="ED7" s="39">
        <v>1.89</v>
      </c>
      <c r="EE7" s="39">
        <v>1.95</v>
      </c>
      <c r="EF7" s="39">
        <v>1.94</v>
      </c>
      <c r="EG7" s="39">
        <v>1.81</v>
      </c>
      <c r="EH7" s="39">
        <v>2.79</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2022-01-12T01:33:58Z</cp:lastPrinted>
  <dcterms:created xsi:type="dcterms:W3CDTF">2021-12-03T06:51:43Z</dcterms:created>
  <dcterms:modified xsi:type="dcterms:W3CDTF">2022-01-28T02:29:36Z</dcterms:modified>
  <cp:category/>
</cp:coreProperties>
</file>