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0JkQdzemmPRK6z4S8FwcwlqgEUErUeNa7JgSCocog5rFdnzgFezuTZ4B7L/rn2SHUL6bNVlURoUG882L3qaxzg==" workbookSaltValue="Jg98wYhJMzqmS3WTLHW+6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<sst xmlns="http://schemas.openxmlformats.org/spreadsheetml/2006/main" count="301" uniqueCount="117">
  <si>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</si>
  <si>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</si>
  <si>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</si>
  <si>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</si>
  <si>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</si>
  <si>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</si>
  <si>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</si>
  <si>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</si>
  <si>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</si>
  <si>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</si>
  <si>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</si>
  <si>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</si>
  <si>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</si>
  <si>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</si>
  <si>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</si>
  <si>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</si>
  <si>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</si>
  <si>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</si>
  <si>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</si>
  <si>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</si>
  <si>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</si>
  <si>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</si>
  <si>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</si>
  <si>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</si>
  <si>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</si>
  <si>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</si>
  <si>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</si>
  <si>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</si>
  <si>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</si>
  <si>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</si>
  <si>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</si>
  <si>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</si>
  <si>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</si>
  <si>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</si>
  <si>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</si>
  <si>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</si>
  <si>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</si>
  <si>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</si>
  <si>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</si>
  <si>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</si>
  <si>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</si>
  <si>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</si>
  <si>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</si>
  <si>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</si>
  <si>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</si>
  <si>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</si>
  <si>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</si>
  <si>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</si>
  <si>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</si>
  <si>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</si>
  <si>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</si>
  <si>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</si>
  <si>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</si>
  <si>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</si>
  <si>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</si>
  <si>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</si>
  <si>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</si>
  <si>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</si>
  <si>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</si>
  <si>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</si>
  <si>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</si>
  <si>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</si>
  <si>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</si>
  <si>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</si>
  <si>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</si>
  <si>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</si>
  <si>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</si>
  <si>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</si>
  <si>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</si>
  <si>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</si>
  <si>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</si>
  <si>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</si>
  <si>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</si>
  <si>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</si>
  <si>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</si>
  <si>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</si>
  <si>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</si>
  <si>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</si>
  <si>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</si>
  <si>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</si>
  <si>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</si>
  <si>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</si>
  <si>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</si>
  <si>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</si>
  <si>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</si>
  <si>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</si>
  <si>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</si>
  <si>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</si>
  <si>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</si>
  <si>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</si>
  <si>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</si>
  <si>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</si>
  <si>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</si>
  <si>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</si>
  <si>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</si>
  <si>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</si>
  <si>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</si>
  <si>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</si>
  <si>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下水道事業</t>
  </si>
  <si>
    <t>公共下水道</t>
  </si>
  <si>
    <t>Bb2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</si>
  <si>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</si>
  <si>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</si>
  <si>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</si>
  <si>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</si>
  <si>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</si>
  <si>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</si>
  <si>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</si>
  <si>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</si>
  <si>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</si>
  <si>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</si>
  <si>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</si>
  <si>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</si>
  <si>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</si>
  <si>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⑤経費回収率、⑥汚水処理原価の状況を考えると、本市の公共下水道事業の経営状況は決して健全とは言えない状況にある。使用料収入が少ないことで、必要な費用を賄うために一般会計からの繰入金に依存していることが大きな要因である。今後は修繕を必要とする管渠が増加し、更に補修費用がかかることが見込まれる。そのため、引き続き、持続可能な事業運営に向けて、汚泥処理の共同化などの広域化・共同化に向けた検討を進めてコスト削減を図るとともに、接続促進、収納対策、使用料体系の見直し等の方策により、使用料収入を増加させる取り組みを進めていく。
経営戦略については令和3年3月に策定した。見直しは令和5年度～令和7年度を予定している。</t>
    <rPh sb="261" eb="263">
      <t>ケイエイ</t>
    </rPh>
    <rPh sb="263" eb="265">
      <t>センリャク</t>
    </rPh>
    <rPh sb="270" eb="272">
      <t>レイワ</t>
    </rPh>
    <rPh sb="273" eb="274">
      <t>ネン</t>
    </rPh>
    <rPh sb="275" eb="276">
      <t>ガツ</t>
    </rPh>
    <rPh sb="277" eb="279">
      <t>サクテイ</t>
    </rPh>
    <rPh sb="282" eb="284">
      <t>ミナオ</t>
    </rPh>
    <rPh sb="286" eb="288">
      <t>レイワ</t>
    </rPh>
    <rPh sb="289" eb="291">
      <t>ネンド</t>
    </rPh>
    <rPh sb="292" eb="294">
      <t>レイワ</t>
    </rPh>
    <rPh sb="295" eb="297">
      <t>ネンド</t>
    </rPh>
    <rPh sb="298" eb="300">
      <t>ヨテイ</t>
    </rPh>
    <phoneticPr fontId="4"/>
  </si>
  <si>
    <t xml:space="preserve">令和元年度から地方公営企業法の一部適用となった。
①経常収支比率は100％を超えているが、一般会計からの繰入金に大きく依存している。
③流動比率は令和2年度の類似団体平均値より大きく下回っており、流動資産で流動負債を賄えていない。管渠布設工事等に係る企業債の償還金が流動負債の65％近くを占め、大きい負担となっている。支払能力を高めるため、使用料収入の確保を図り、経営の健全化を進める必要がある。
④企業債残高対事業規模比率は令和2年度の類似団体平均値とほぼ同じである。現在、未普及解消に向けた面整備工事を順次進めているため、企業債については必要な借入れと認識している。
⑤経費回収率は類似団体平均値を大きく下回っており、使用料で回収すべき汚水処理費を使用料で賄えていない状況にある。汚水処理費は流域下水道維持管理費負担金や減価償却費、企業債利息の割合が高く大幅な削減は難しいが、不明水対策や費用削減に努めるとともに、面整備の推進や接続促進により、使用料収入を増加させていく必要がある。
⑥汚水処理原価は類似団体平均値を上回っている。令和元年度と比較して数値が高くなったのは、不明水増加による汚水処理費の増加が原因と考えられる。不明水対策や、接続促進による有収水量増加により、汚水処理原価を下げる必要がある。
⑧水洗化率はほぼ類似団体平均値と同じである。面整備工事を順次進めているため、水洗化人口も処理区域内人口も増加している。経営の健全化のためにも引き続き接続促進を図っていく必要がある。
</t>
    <rPh sb="38" eb="39">
      <t>コ</t>
    </rPh>
    <rPh sb="73" eb="75">
      <t>レイワ</t>
    </rPh>
    <rPh sb="76" eb="78">
      <t>ネンド</t>
    </rPh>
    <rPh sb="85" eb="86">
      <t>チ</t>
    </rPh>
    <rPh sb="88" eb="89">
      <t>オオ</t>
    </rPh>
    <rPh sb="91" eb="93">
      <t>シタマワ</t>
    </rPh>
    <rPh sb="213" eb="215">
      <t>レイワ</t>
    </rPh>
    <rPh sb="216" eb="218">
      <t>ネンド</t>
    </rPh>
    <rPh sb="225" eb="226">
      <t>チ</t>
    </rPh>
    <rPh sb="229" eb="230">
      <t>オナ</t>
    </rPh>
    <rPh sb="299" eb="300">
      <t>チ</t>
    </rPh>
    <rPh sb="342" eb="344">
      <t>オスイ</t>
    </rPh>
    <rPh sb="344" eb="346">
      <t>ショリ</t>
    </rPh>
    <rPh sb="346" eb="347">
      <t>ヒ</t>
    </rPh>
    <rPh sb="362" eb="364">
      <t>ゲンカ</t>
    </rPh>
    <rPh sb="364" eb="366">
      <t>ショウキャク</t>
    </rPh>
    <rPh sb="366" eb="367">
      <t>ヒ</t>
    </rPh>
    <rPh sb="379" eb="381">
      <t>オオハバ</t>
    </rPh>
    <rPh sb="382" eb="384">
      <t>サクゲン</t>
    </rPh>
    <rPh sb="385" eb="386">
      <t>ムズカ</t>
    </rPh>
    <rPh sb="390" eb="392">
      <t>フメイ</t>
    </rPh>
    <rPh sb="392" eb="393">
      <t>スイ</t>
    </rPh>
    <rPh sb="393" eb="395">
      <t>タイサク</t>
    </rPh>
    <rPh sb="467" eb="469">
      <t>レイワ</t>
    </rPh>
    <rPh sb="469" eb="471">
      <t>ガンネン</t>
    </rPh>
    <rPh sb="471" eb="472">
      <t>ド</t>
    </rPh>
    <rPh sb="473" eb="475">
      <t>ヒカク</t>
    </rPh>
    <rPh sb="477" eb="479">
      <t>スウチ</t>
    </rPh>
    <rPh sb="480" eb="481">
      <t>タカ</t>
    </rPh>
    <rPh sb="488" eb="490">
      <t>フメイ</t>
    </rPh>
    <rPh sb="490" eb="491">
      <t>スイ</t>
    </rPh>
    <rPh sb="491" eb="493">
      <t>ゾウカ</t>
    </rPh>
    <rPh sb="496" eb="498">
      <t>オスイ</t>
    </rPh>
    <rPh sb="498" eb="500">
      <t>ショリ</t>
    </rPh>
    <rPh sb="500" eb="501">
      <t>ヒ</t>
    </rPh>
    <rPh sb="502" eb="504">
      <t>ゾウカ</t>
    </rPh>
    <rPh sb="505" eb="507">
      <t>ゲンイン</t>
    </rPh>
    <rPh sb="508" eb="509">
      <t>カンガ</t>
    </rPh>
    <rPh sb="514" eb="516">
      <t>フメイ</t>
    </rPh>
    <rPh sb="516" eb="517">
      <t>スイ</t>
    </rPh>
    <rPh sb="517" eb="519">
      <t>タイサク</t>
    </rPh>
    <rPh sb="521" eb="523">
      <t>セツゾク</t>
    </rPh>
    <rPh sb="523" eb="525">
      <t>ソクシン</t>
    </rPh>
    <rPh sb="528" eb="530">
      <t>ユウシュウ</t>
    </rPh>
    <rPh sb="530" eb="532">
      <t>スイリョウ</t>
    </rPh>
    <rPh sb="532" eb="534">
      <t>ゾウカ</t>
    </rPh>
    <rPh sb="538" eb="540">
      <t>オスイ</t>
    </rPh>
    <rPh sb="540" eb="542">
      <t>ショリ</t>
    </rPh>
    <rPh sb="542" eb="544">
      <t>ゲンカ</t>
    </rPh>
    <rPh sb="545" eb="546">
      <t>サ</t>
    </rPh>
    <rPh sb="548" eb="550">
      <t>ヒツヨウ</t>
    </rPh>
    <rPh sb="567" eb="570">
      <t>ヘイキンチ</t>
    </rPh>
    <rPh sb="571" eb="572">
      <t>オナ</t>
    </rPh>
    <rPh sb="614" eb="616">
      <t>ケイエイ</t>
    </rPh>
    <rPh sb="617" eb="620">
      <t>ケンゼンカ</t>
    </rPh>
    <rPh sb="625" eb="626">
      <t>ヒ</t>
    </rPh>
    <rPh sb="627" eb="628">
      <t>ツヅ</t>
    </rPh>
    <rPh sb="629" eb="631">
      <t>セツゾク</t>
    </rPh>
    <rPh sb="631" eb="633">
      <t>ソクシン</t>
    </rPh>
    <rPh sb="634" eb="635">
      <t>ハカ</t>
    </rPh>
    <rPh sb="639" eb="641">
      <t>ヒツヨウ</t>
    </rPh>
    <phoneticPr fontId="4"/>
  </si>
  <si>
    <t>①有形固定資産原価償却率は、地方公営企業法の一部適用となって2年目のため、令和元年度の約2倍となっており、類似団体平均値とほぼ同じである。
　本市の公共下水道は、平成元年度に建設事業を開始しており、事業開始から30年程度しか経過していないことから、法定耐用年数を経過する管渠はなく、老朽化は比較的進んでいないと考えられる。そのため、③管渠改善率も高くはないが、今後、修繕を必要とする管渠は増加していくと見込まれるため、既存の管渠の補修・改築を適時に行う必要がある。</t>
    <rPh sb="43" eb="44">
      <t>ヤク</t>
    </rPh>
    <rPh sb="53" eb="55">
      <t>ルイジ</t>
    </rPh>
    <rPh sb="55" eb="57">
      <t>ダンタイ</t>
    </rPh>
    <rPh sb="57" eb="60">
      <t>ヘイキンチ</t>
    </rPh>
    <rPh sb="63" eb="64">
      <t>オナ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</si>
</sst>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7.0000000000000007E-2</c:v>
                </c:pt>
                <c:pt idx="4">
                  <c:v>0.03</c:v>
                </c:pt>
              </c:numCache>
            </c:numRef>
          </c:val>
          <c:extLst>
            <c:ext xmlns:c16="http://schemas.microsoft.com/office/drawing/2014/chart" uri="{C3380CC4-5D6E-409C-BE32-E72D297353CC}">
              <c16:uniqueId val="{00000000-8F02-425D-863B-281AF52A65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8F02-425D-863B-281AF52A65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CC-4400-9801-611DD1A654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0CC-4400-9801-611DD1A654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88.35</c:v>
                </c:pt>
                <c:pt idx="4">
                  <c:v>88.7</c:v>
                </c:pt>
              </c:numCache>
            </c:numRef>
          </c:val>
          <c:extLst>
            <c:ext xmlns:c16="http://schemas.microsoft.com/office/drawing/2014/chart" uri="{C3380CC4-5D6E-409C-BE32-E72D297353CC}">
              <c16:uniqueId val="{00000000-F0C7-45FE-8CB9-2975324341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90.26</c:v>
                </c:pt>
                <c:pt idx="4">
                  <c:v>88.26</c:v>
                </c:pt>
              </c:numCache>
            </c:numRef>
          </c:val>
          <c:smooth val="0"/>
          <c:extLst>
            <c:ext xmlns:c16="http://schemas.microsoft.com/office/drawing/2014/chart" uri="{C3380CC4-5D6E-409C-BE32-E72D297353CC}">
              <c16:uniqueId val="{00000001-F0C7-45FE-8CB9-2975324341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103.51</c:v>
                </c:pt>
                <c:pt idx="4">
                  <c:v>101.34</c:v>
                </c:pt>
              </c:numCache>
            </c:numRef>
          </c:val>
          <c:extLst>
            <c:ext xmlns:c16="http://schemas.microsoft.com/office/drawing/2014/chart" uri="{C3380CC4-5D6E-409C-BE32-E72D297353CC}">
              <c16:uniqueId val="{00000000-39B7-407C-A9D7-B07DD26659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110.81</c:v>
                </c:pt>
                <c:pt idx="4">
                  <c:v>103.57</c:v>
                </c:pt>
              </c:numCache>
            </c:numRef>
          </c:val>
          <c:smooth val="0"/>
          <c:extLst>
            <c:ext xmlns:c16="http://schemas.microsoft.com/office/drawing/2014/chart" uri="{C3380CC4-5D6E-409C-BE32-E72D297353CC}">
              <c16:uniqueId val="{00000001-39B7-407C-A9D7-B07DD26659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2.64</c:v>
                </c:pt>
                <c:pt idx="4">
                  <c:v>4.99</c:v>
                </c:pt>
              </c:numCache>
            </c:numRef>
          </c:val>
          <c:extLst>
            <c:ext xmlns:c16="http://schemas.microsoft.com/office/drawing/2014/chart" uri="{C3380CC4-5D6E-409C-BE32-E72D297353CC}">
              <c16:uniqueId val="{00000000-3F27-42B6-8980-AAF9EBB894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14.51</c:v>
                </c:pt>
                <c:pt idx="4">
                  <c:v>4.4400000000000004</c:v>
                </c:pt>
              </c:numCache>
            </c:numRef>
          </c:val>
          <c:smooth val="0"/>
          <c:extLst>
            <c:ext xmlns:c16="http://schemas.microsoft.com/office/drawing/2014/chart" uri="{C3380CC4-5D6E-409C-BE32-E72D297353CC}">
              <c16:uniqueId val="{00000001-3F27-42B6-8980-AAF9EBB894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FB4-488F-A00F-9ED28CEFBF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FB4-488F-A00F-9ED28CEFBF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1E0-4725-80C5-B7FBF46EFD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156.22</c:v>
                </c:pt>
                <c:pt idx="4">
                  <c:v>35.11</c:v>
                </c:pt>
              </c:numCache>
            </c:numRef>
          </c:val>
          <c:smooth val="0"/>
          <c:extLst>
            <c:ext xmlns:c16="http://schemas.microsoft.com/office/drawing/2014/chart" uri="{C3380CC4-5D6E-409C-BE32-E72D297353CC}">
              <c16:uniqueId val="{00000001-11E0-4725-80C5-B7FBF46EFD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41.9</c:v>
                </c:pt>
                <c:pt idx="4">
                  <c:v>42.14</c:v>
                </c:pt>
              </c:numCache>
            </c:numRef>
          </c:val>
          <c:extLst>
            <c:ext xmlns:c16="http://schemas.microsoft.com/office/drawing/2014/chart" uri="{C3380CC4-5D6E-409C-BE32-E72D297353CC}">
              <c16:uniqueId val="{00000000-FBF4-43EC-B55D-45836195D1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12.06</c:v>
                </c:pt>
                <c:pt idx="4">
                  <c:v>76.62</c:v>
                </c:pt>
              </c:numCache>
            </c:numRef>
          </c:val>
          <c:smooth val="0"/>
          <c:extLst>
            <c:ext xmlns:c16="http://schemas.microsoft.com/office/drawing/2014/chart" uri="{C3380CC4-5D6E-409C-BE32-E72D297353CC}">
              <c16:uniqueId val="{00000001-FBF4-43EC-B55D-45836195D1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1192.74</c:v>
                </c:pt>
                <c:pt idx="4">
                  <c:v>1175.32</c:v>
                </c:pt>
              </c:numCache>
            </c:numRef>
          </c:val>
          <c:extLst>
            <c:ext xmlns:c16="http://schemas.microsoft.com/office/drawing/2014/chart" uri="{C3380CC4-5D6E-409C-BE32-E72D297353CC}">
              <c16:uniqueId val="{00000000-12E9-47C6-9299-2D3636177D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1412.42</c:v>
                </c:pt>
                <c:pt idx="4">
                  <c:v>1112.44</c:v>
                </c:pt>
              </c:numCache>
            </c:numRef>
          </c:val>
          <c:smooth val="0"/>
          <c:extLst>
            <c:ext xmlns:c16="http://schemas.microsoft.com/office/drawing/2014/chart" uri="{C3380CC4-5D6E-409C-BE32-E72D297353CC}">
              <c16:uniqueId val="{00000001-12E9-47C6-9299-2D3636177D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56.62</c:v>
                </c:pt>
                <c:pt idx="4">
                  <c:v>55.82</c:v>
                </c:pt>
              </c:numCache>
            </c:numRef>
          </c:val>
          <c:extLst>
            <c:ext xmlns:c16="http://schemas.microsoft.com/office/drawing/2014/chart" uri="{C3380CC4-5D6E-409C-BE32-E72D297353CC}">
              <c16:uniqueId val="{00000000-7332-4B8F-A053-2D224DE3F4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92.42</c:v>
                </c:pt>
                <c:pt idx="4">
                  <c:v>89.61</c:v>
                </c:pt>
              </c:numCache>
            </c:numRef>
          </c:val>
          <c:smooth val="0"/>
          <c:extLst>
            <c:ext xmlns:c16="http://schemas.microsoft.com/office/drawing/2014/chart" uri="{C3380CC4-5D6E-409C-BE32-E72D297353CC}">
              <c16:uniqueId val="{00000001-7332-4B8F-A053-2D224DE3F4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150.99</c:v>
                </c:pt>
                <c:pt idx="4">
                  <c:v>151.94</c:v>
                </c:pt>
              </c:numCache>
            </c:numRef>
          </c:val>
          <c:extLst>
            <c:ext xmlns:c16="http://schemas.microsoft.com/office/drawing/2014/chart" uri="{C3380CC4-5D6E-409C-BE32-E72D297353CC}">
              <c16:uniqueId val="{00000000-08F2-415B-8278-7C60F29A39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133.33000000000001</c:v>
                </c:pt>
                <c:pt idx="4">
                  <c:v>115.51</c:v>
                </c:pt>
              </c:numCache>
            </c:numRef>
          </c:val>
          <c:smooth val="0"/>
          <c:extLst>
            <c:ext xmlns:c16="http://schemas.microsoft.com/office/drawing/2014/chart" uri="{C3380CC4-5D6E-409C-BE32-E72D297353CC}">
              <c16:uniqueId val="{00000001-08F2-415B-8278-7C60F29A39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岩倉市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Bb2</v>
      </c>
      <c r="X8" s="49"/>
      <c r="Y8" s="49"/>
      <c r="Z8" s="49"/>
      <c r="AA8" s="49"/>
      <c r="AB8" s="49"/>
      <c r="AC8" s="49"/>
      <c r="AD8" s="50" t="str">
        <f>データ!$M$6</f>
        <v>非設置</v>
      </c>
      <c r="AE8" s="50"/>
      <c r="AF8" s="50"/>
      <c r="AG8" s="50"/>
      <c r="AH8" s="50"/>
      <c r="AI8" s="50"/>
      <c r="AJ8" s="50"/>
      <c r="AK8" s="3"/>
      <c r="AL8" s="51">
        <f>データ!S6</f>
        <v>48075</v>
      </c>
      <c r="AM8" s="51"/>
      <c r="AN8" s="51"/>
      <c r="AO8" s="51"/>
      <c r="AP8" s="51"/>
      <c r="AQ8" s="51"/>
      <c r="AR8" s="51"/>
      <c r="AS8" s="51"/>
      <c r="AT8" s="46">
        <f>データ!T6</f>
        <v>10.47</v>
      </c>
      <c r="AU8" s="46"/>
      <c r="AV8" s="46"/>
      <c r="AW8" s="46"/>
      <c r="AX8" s="46"/>
      <c r="AY8" s="46"/>
      <c r="AZ8" s="46"/>
      <c r="BA8" s="46"/>
      <c r="BB8" s="46">
        <f>データ!U6</f>
        <v>4591.6899999999996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50.07</v>
      </c>
      <c r="J10" s="46"/>
      <c r="K10" s="46"/>
      <c r="L10" s="46"/>
      <c r="M10" s="46"/>
      <c r="N10" s="46"/>
      <c r="O10" s="46"/>
      <c r="P10" s="46">
        <f>データ!P6</f>
        <v>67.89</v>
      </c>
      <c r="Q10" s="46"/>
      <c r="R10" s="46"/>
      <c r="S10" s="46"/>
      <c r="T10" s="46"/>
      <c r="U10" s="46"/>
      <c r="V10" s="46"/>
      <c r="W10" s="46">
        <f>データ!Q6</f>
        <v>85.02</v>
      </c>
      <c r="X10" s="46"/>
      <c r="Y10" s="46"/>
      <c r="Z10" s="46"/>
      <c r="AA10" s="46"/>
      <c r="AB10" s="46"/>
      <c r="AC10" s="46"/>
      <c r="AD10" s="51">
        <f>データ!R6</f>
        <v>1650</v>
      </c>
      <c r="AE10" s="51"/>
      <c r="AF10" s="51"/>
      <c r="AG10" s="51"/>
      <c r="AH10" s="51"/>
      <c r="AI10" s="51"/>
      <c r="AJ10" s="51"/>
      <c r="AK10" s="2"/>
      <c r="AL10" s="51">
        <f>データ!V6</f>
        <v>32534</v>
      </c>
      <c r="AM10" s="51"/>
      <c r="AN10" s="51"/>
      <c r="AO10" s="51"/>
      <c r="AP10" s="51"/>
      <c r="AQ10" s="51"/>
      <c r="AR10" s="51"/>
      <c r="AS10" s="51"/>
      <c r="AT10" s="46">
        <f>データ!W6</f>
        <v>3.85</v>
      </c>
      <c r="AU10" s="46"/>
      <c r="AV10" s="46"/>
      <c r="AW10" s="46"/>
      <c r="AX10" s="46"/>
      <c r="AY10" s="46"/>
      <c r="AZ10" s="46"/>
      <c r="BA10" s="46"/>
      <c r="BB10" s="46">
        <f>データ!X6</f>
        <v>8450.39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Xmr1xiZqivYZjH/qrTdWcA76w6sJ8ntHZmZpMy9UJddw6EYLIHmoqH3ODJScEumDHff+bFKNflH8cqW7asdZNA==" saltValue="s51J5F63hD7via8tFPoK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45:BZ46"/>
    <mergeCell ref="BL16:BZ44"/>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232289</v>
      </c>
      <c r="D6" s="33">
        <f t="shared" si="3"/>
        <v>46</v>
      </c>
      <c r="E6" s="33">
        <f t="shared" si="3"/>
        <v>17</v>
      </c>
      <c r="F6" s="33">
        <f t="shared" si="3"/>
        <v>1</v>
      </c>
      <c r="G6" s="33">
        <f t="shared" si="3"/>
        <v>0</v>
      </c>
      <c r="H6" s="33" t="str">
        <f t="shared" si="3"/>
        <v>愛知県　岩倉市</v>
      </c>
      <c r="I6" s="33" t="str">
        <f t="shared" si="3"/>
        <v>法適用</v>
      </c>
      <c r="J6" s="33" t="str">
        <f t="shared" si="3"/>
        <v>下水道事業</v>
      </c>
      <c r="K6" s="33" t="str">
        <f t="shared" si="3"/>
        <v>公共下水道</v>
      </c>
      <c r="L6" s="33" t="str">
        <f t="shared" si="3"/>
        <v>Bb2</v>
      </c>
      <c r="M6" s="33" t="str">
        <f t="shared" si="3"/>
        <v>非設置</v>
      </c>
      <c r="N6" s="34" t="str">
        <f t="shared" si="3"/>
        <v>-</v>
      </c>
      <c r="O6" s="34">
        <f t="shared" si="3"/>
        <v>50.07</v>
      </c>
      <c r="P6" s="34">
        <f t="shared" si="3"/>
        <v>67.89</v>
      </c>
      <c r="Q6" s="34">
        <f t="shared" si="3"/>
        <v>85.02</v>
      </c>
      <c r="R6" s="34">
        <f t="shared" si="3"/>
        <v>1650</v>
      </c>
      <c r="S6" s="34">
        <f t="shared" si="3"/>
        <v>48075</v>
      </c>
      <c r="T6" s="34">
        <f t="shared" si="3"/>
        <v>10.47</v>
      </c>
      <c r="U6" s="34">
        <f t="shared" si="3"/>
        <v>4591.6899999999996</v>
      </c>
      <c r="V6" s="34">
        <f t="shared" si="3"/>
        <v>32534</v>
      </c>
      <c r="W6" s="34">
        <f t="shared" si="3"/>
        <v>3.85</v>
      </c>
      <c r="X6" s="34">
        <f t="shared" si="3"/>
        <v>8450.39</v>
      </c>
      <c r="Y6" s="35" t="str">
        <f>IF(Y7="",NA(),Y7)</f>
        <v>-</v>
      </c>
      <c r="Z6" s="35" t="str">
        <f t="shared" ref="Z6:AH6" si="4">IF(Z7="",NA(),Z7)</f>
        <v>-</v>
      </c>
      <c r="AA6" s="35" t="str">
        <f t="shared" si="4"/>
        <v>-</v>
      </c>
      <c r="AB6" s="35">
        <f t="shared" si="4"/>
        <v>103.51</v>
      </c>
      <c r="AC6" s="35">
        <f t="shared" si="4"/>
        <v>101.34</v>
      </c>
      <c r="AD6" s="35" t="str">
        <f t="shared" si="4"/>
        <v>-</v>
      </c>
      <c r="AE6" s="35" t="str">
        <f t="shared" si="4"/>
        <v>-</v>
      </c>
      <c r="AF6" s="35" t="str">
        <f t="shared" si="4"/>
        <v>-</v>
      </c>
      <c r="AG6" s="35">
        <f t="shared" si="4"/>
        <v>110.81</v>
      </c>
      <c r="AH6" s="35">
        <f t="shared" si="4"/>
        <v>103.57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156.22</v>
      </c>
      <c r="AS6" s="35">
        <f t="shared" si="5"/>
        <v>35.11</v>
      </c>
      <c r="AT6" s="34" t="str">
        <f>IF(AT7="","",IF(AT7="-","【-】","【"&amp;SUBSTITUTE(TEXT(AT7,"#,##0.00"),"-","△")&amp;"】"))</f>
        <v>【3.64】</v>
      </c>
      <c r="AU6" s="35" t="str">
        <f>IF(AU7="",NA(),AU7)</f>
        <v>-</v>
      </c>
      <c r="AV6" s="35" t="str">
        <f t="shared" ref="AV6:BD6" si="6">IF(AV7="",NA(),AV7)</f>
        <v>-</v>
      </c>
      <c r="AW6" s="35" t="str">
        <f t="shared" si="6"/>
        <v>-</v>
      </c>
      <c r="AX6" s="35">
        <f t="shared" si="6"/>
        <v>41.9</v>
      </c>
      <c r="AY6" s="35">
        <f t="shared" si="6"/>
        <v>42.14</v>
      </c>
      <c r="AZ6" s="35" t="str">
        <f t="shared" si="6"/>
        <v>-</v>
      </c>
      <c r="BA6" s="35" t="str">
        <f t="shared" si="6"/>
        <v>-</v>
      </c>
      <c r="BB6" s="35" t="str">
        <f t="shared" si="6"/>
        <v>-</v>
      </c>
      <c r="BC6" s="35">
        <f t="shared" si="6"/>
        <v>12.06</v>
      </c>
      <c r="BD6" s="35">
        <f t="shared" si="6"/>
        <v>76.62</v>
      </c>
      <c r="BE6" s="34" t="str">
        <f>IF(BE7="","",IF(BE7="-","【-】","【"&amp;SUBSTITUTE(TEXT(BE7,"#,##0.00"),"-","△")&amp;"】"))</f>
        <v>【67.52】</v>
      </c>
      <c r="BF6" s="35" t="str">
        <f>IF(BF7="",NA(),BF7)</f>
        <v>-</v>
      </c>
      <c r="BG6" s="35" t="str">
        <f t="shared" ref="BG6:BO6" si="7">IF(BG7="",NA(),BG7)</f>
        <v>-</v>
      </c>
      <c r="BH6" s="35" t="str">
        <f t="shared" si="7"/>
        <v>-</v>
      </c>
      <c r="BI6" s="35">
        <f t="shared" si="7"/>
        <v>1192.74</v>
      </c>
      <c r="BJ6" s="35">
        <f t="shared" si="7"/>
        <v>1175.32</v>
      </c>
      <c r="BK6" s="35" t="str">
        <f t="shared" si="7"/>
        <v>-</v>
      </c>
      <c r="BL6" s="35" t="str">
        <f t="shared" si="7"/>
        <v>-</v>
      </c>
      <c r="BM6" s="35" t="str">
        <f t="shared" si="7"/>
        <v>-</v>
      </c>
      <c r="BN6" s="35">
        <f t="shared" si="7"/>
        <v>1412.42</v>
      </c>
      <c r="BO6" s="35">
        <f t="shared" si="7"/>
        <v>1112.44</v>
      </c>
      <c r="BP6" s="34" t="str">
        <f>IF(BP7="","",IF(BP7="-","【-】","【"&amp;SUBSTITUTE(TEXT(BP7,"#,##0.00"),"-","△")&amp;"】"))</f>
        <v>【705.21】</v>
      </c>
      <c r="BQ6" s="35" t="str">
        <f>IF(BQ7="",NA(),BQ7)</f>
        <v>-</v>
      </c>
      <c r="BR6" s="35" t="str">
        <f t="shared" ref="BR6:BZ6" si="8">IF(BR7="",NA(),BR7)</f>
        <v>-</v>
      </c>
      <c r="BS6" s="35" t="str">
        <f t="shared" si="8"/>
        <v>-</v>
      </c>
      <c r="BT6" s="35">
        <f t="shared" si="8"/>
        <v>56.62</v>
      </c>
      <c r="BU6" s="35">
        <f t="shared" si="8"/>
        <v>55.82</v>
      </c>
      <c r="BV6" s="35" t="str">
        <f t="shared" si="8"/>
        <v>-</v>
      </c>
      <c r="BW6" s="35" t="str">
        <f t="shared" si="8"/>
        <v>-</v>
      </c>
      <c r="BX6" s="35" t="str">
        <f t="shared" si="8"/>
        <v>-</v>
      </c>
      <c r="BY6" s="35">
        <f t="shared" si="8"/>
        <v>92.42</v>
      </c>
      <c r="BZ6" s="35">
        <f t="shared" si="8"/>
        <v>89.61</v>
      </c>
      <c r="CA6" s="34" t="str">
        <f>IF(CA7="","",IF(CA7="-","【-】","【"&amp;SUBSTITUTE(TEXT(CA7,"#,##0.00"),"-","△")&amp;"】"))</f>
        <v>【98.96】</v>
      </c>
      <c r="CB6" s="35" t="str">
        <f>IF(CB7="",NA(),CB7)</f>
        <v>-</v>
      </c>
      <c r="CC6" s="35" t="str">
        <f t="shared" ref="CC6:CK6" si="9">IF(CC7="",NA(),CC7)</f>
        <v>-</v>
      </c>
      <c r="CD6" s="35" t="str">
        <f t="shared" si="9"/>
        <v>-</v>
      </c>
      <c r="CE6" s="35">
        <f t="shared" si="9"/>
        <v>150.99</v>
      </c>
      <c r="CF6" s="35">
        <f t="shared" si="9"/>
        <v>151.94</v>
      </c>
      <c r="CG6" s="35" t="str">
        <f t="shared" si="9"/>
        <v>-</v>
      </c>
      <c r="CH6" s="35" t="str">
        <f t="shared" si="9"/>
        <v>-</v>
      </c>
      <c r="CI6" s="35" t="str">
        <f t="shared" si="9"/>
        <v>-</v>
      </c>
      <c r="CJ6" s="35">
        <f t="shared" si="9"/>
        <v>133.33000000000001</v>
      </c>
      <c r="CK6" s="35">
        <f t="shared" si="9"/>
        <v>115.51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【59.57】</v>
      </c>
      <c r="CX6" s="35" t="str">
        <f>IF(CX7="",NA(),CX7)</f>
        <v>-</v>
      </c>
      <c r="CY6" s="35" t="str">
        <f t="shared" ref="CY6:DG6" si="11">IF(CY7="",NA(),CY7)</f>
        <v>-</v>
      </c>
      <c r="CZ6" s="35" t="str">
        <f t="shared" si="11"/>
        <v>-</v>
      </c>
      <c r="DA6" s="35">
        <f t="shared" si="11"/>
        <v>88.35</v>
      </c>
      <c r="DB6" s="35">
        <f t="shared" si="11"/>
        <v>88.7</v>
      </c>
      <c r="DC6" s="35" t="str">
        <f t="shared" si="11"/>
        <v>-</v>
      </c>
      <c r="DD6" s="35" t="str">
        <f t="shared" si="11"/>
        <v>-</v>
      </c>
      <c r="DE6" s="35" t="str">
        <f t="shared" si="11"/>
        <v>-</v>
      </c>
      <c r="DF6" s="35">
        <f t="shared" si="11"/>
        <v>90.26</v>
      </c>
      <c r="DG6" s="35">
        <f t="shared" si="11"/>
        <v>88.26</v>
      </c>
      <c r="DH6" s="34" t="str">
        <f>IF(DH7="","",IF(DH7="-","【-】","【"&amp;SUBSTITUTE(TEXT(DH7,"#,##0.00"),"-","△")&amp;"】"))</f>
        <v>【95.57】</v>
      </c>
      <c r="DI6" s="35" t="str">
        <f>IF(DI7="",NA(),DI7)</f>
        <v>-</v>
      </c>
      <c r="DJ6" s="35" t="str">
        <f t="shared" ref="DJ6:DR6" si="12">IF(DJ7="",NA(),DJ7)</f>
        <v>-</v>
      </c>
      <c r="DK6" s="35" t="str">
        <f t="shared" si="12"/>
        <v>-</v>
      </c>
      <c r="DL6" s="35">
        <f t="shared" si="12"/>
        <v>2.64</v>
      </c>
      <c r="DM6" s="35">
        <f t="shared" si="12"/>
        <v>4.99</v>
      </c>
      <c r="DN6" s="35" t="str">
        <f t="shared" si="12"/>
        <v>-</v>
      </c>
      <c r="DO6" s="35" t="str">
        <f t="shared" si="12"/>
        <v>-</v>
      </c>
      <c r="DP6" s="35" t="str">
        <f t="shared" si="12"/>
        <v>-</v>
      </c>
      <c r="DQ6" s="35">
        <f t="shared" si="12"/>
        <v>14.51</v>
      </c>
      <c r="DR6" s="35">
        <f t="shared" si="12"/>
        <v>4.4400000000000004</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5">
        <f t="shared" si="14"/>
        <v>7.0000000000000007E-2</v>
      </c>
      <c r="EI6" s="35">
        <f t="shared" si="14"/>
        <v>0.03</v>
      </c>
      <c r="EJ6" s="35" t="str">
        <f t="shared" si="14"/>
        <v>-</v>
      </c>
      <c r="EK6" s="35" t="str">
        <f t="shared" si="14"/>
        <v>-</v>
      </c>
      <c r="EL6" s="35" t="str">
        <f t="shared" si="14"/>
        <v>-</v>
      </c>
      <c r="EM6" s="35">
        <f t="shared" si="14"/>
        <v>0.01</v>
      </c>
      <c r="EN6" s="35">
        <f t="shared" si="14"/>
        <v>0.01</v>
      </c>
      <c r="EO6" s="34" t="str">
        <f>IF(EO7="","",IF(EO7="-","【-】","【"&amp;SUBSTITUTE(TEXT(EO7,"#,##0.00"),"-","△")&amp;"】"))</f>
        <v>【0.30】</v>
      </c>
    </row>
    <row r="7" spans="1:148" s="36" customFormat="1" x14ac:dyDescent="0.15">
      <c r="A7" s="28"/>
      <c r="B7" s="37">
        <v>2020</v>
      </c>
      <c r="C7" s="37">
        <v>232289</v>
      </c>
      <c r="D7" s="37">
        <v>46</v>
      </c>
      <c r="E7" s="37">
        <v>17</v>
      </c>
      <c r="F7" s="37">
        <v>1</v>
      </c>
      <c r="G7" s="37">
        <v>0</v>
      </c>
      <c r="H7" s="37" t="s">
        <v>96</v>
      </c>
      <c r="I7" s="37" t="s">
        <v>97</v>
      </c>
      <c r="J7" s="37" t="s">
        <v>98</v>
      </c>
      <c r="K7" s="37" t="s">
        <v>99</v>
      </c>
      <c r="L7" s="37" t="s">
        <v>100</v>
      </c>
      <c r="M7" s="37" t="s">
        <v>101</v>
      </c>
      <c r="N7" s="38" t="s">
        <v>102</v>
      </c>
      <c r="O7" s="38">
        <v>50.07</v>
      </c>
      <c r="P7" s="38">
        <v>67.89</v>
      </c>
      <c r="Q7" s="38">
        <v>85.02</v>
      </c>
      <c r="R7" s="38">
        <v>1650</v>
      </c>
      <c r="S7" s="38">
        <v>48075</v>
      </c>
      <c r="T7" s="38">
        <v>10.47</v>
      </c>
      <c r="U7" s="38">
        <v>4591.6899999999996</v>
      </c>
      <c r="V7" s="38">
        <v>32534</v>
      </c>
      <c r="W7" s="38">
        <v>3.85</v>
      </c>
      <c r="X7" s="38">
        <v>8450.39</v>
      </c>
      <c r="Y7" s="38" t="s">
        <v>102</v>
      </c>
      <c r="Z7" s="38" t="s">
        <v>102</v>
      </c>
      <c r="AA7" s="38" t="s">
        <v>102</v>
      </c>
      <c r="AB7" s="38">
        <v>103.51</v>
      </c>
      <c r="AC7" s="38">
        <v>101.34</v>
      </c>
      <c r="AD7" s="38" t="s">
        <v>102</v>
      </c>
      <c r="AE7" s="38" t="s">
        <v>102</v>
      </c>
      <c r="AF7" s="38" t="s">
        <v>102</v>
      </c>
      <c r="AG7" s="38">
        <v>110.81</v>
      </c>
      <c r="AH7" s="38">
        <v>103.57</v>
      </c>
      <c r="AI7" s="38">
        <v>106.67</v>
      </c>
      <c r="AJ7" s="38" t="s">
        <v>102</v>
      </c>
      <c r="AK7" s="38" t="s">
        <v>102</v>
      </c>
      <c r="AL7" s="38" t="s">
        <v>102</v>
      </c>
      <c r="AM7" s="38">
        <v>0</v>
      </c>
      <c r="AN7" s="38">
        <v>0</v>
      </c>
      <c r="AO7" s="38" t="s">
        <v>102</v>
      </c>
      <c r="AP7" s="38" t="s">
        <v>102</v>
      </c>
      <c r="AQ7" s="38" t="s">
        <v>102</v>
      </c>
      <c r="AR7" s="38">
        <v>156.22</v>
      </c>
      <c r="AS7" s="38">
        <v>35.11</v>
      </c>
      <c r="AT7" s="38">
        <v>3.64</v>
      </c>
      <c r="AU7" s="38" t="s">
        <v>102</v>
      </c>
      <c r="AV7" s="38" t="s">
        <v>102</v>
      </c>
      <c r="AW7" s="38" t="s">
        <v>102</v>
      </c>
      <c r="AX7" s="38">
        <v>41.9</v>
      </c>
      <c r="AY7" s="38">
        <v>42.14</v>
      </c>
      <c r="AZ7" s="38" t="s">
        <v>102</v>
      </c>
      <c r="BA7" s="38" t="s">
        <v>102</v>
      </c>
      <c r="BB7" s="38" t="s">
        <v>102</v>
      </c>
      <c r="BC7" s="38">
        <v>12.06</v>
      </c>
      <c r="BD7" s="38">
        <v>76.62</v>
      </c>
      <c r="BE7" s="38">
        <v>67.52</v>
      </c>
      <c r="BF7" s="38" t="s">
        <v>102</v>
      </c>
      <c r="BG7" s="38" t="s">
        <v>102</v>
      </c>
      <c r="BH7" s="38" t="s">
        <v>102</v>
      </c>
      <c r="BI7" s="38">
        <v>1192.74</v>
      </c>
      <c r="BJ7" s="38">
        <v>1175.32</v>
      </c>
      <c r="BK7" s="38" t="s">
        <v>102</v>
      </c>
      <c r="BL7" s="38" t="s">
        <v>102</v>
      </c>
      <c r="BM7" s="38" t="s">
        <v>102</v>
      </c>
      <c r="BN7" s="38">
        <v>1412.42</v>
      </c>
      <c r="BO7" s="38">
        <v>1112.44</v>
      </c>
      <c r="BP7" s="38">
        <v>705.21</v>
      </c>
      <c r="BQ7" s="38" t="s">
        <v>102</v>
      </c>
      <c r="BR7" s="38" t="s">
        <v>102</v>
      </c>
      <c r="BS7" s="38" t="s">
        <v>102</v>
      </c>
      <c r="BT7" s="38">
        <v>56.62</v>
      </c>
      <c r="BU7" s="38">
        <v>55.82</v>
      </c>
      <c r="BV7" s="38" t="s">
        <v>102</v>
      </c>
      <c r="BW7" s="38" t="s">
        <v>102</v>
      </c>
      <c r="BX7" s="38" t="s">
        <v>102</v>
      </c>
      <c r="BY7" s="38">
        <v>92.42</v>
      </c>
      <c r="BZ7" s="38">
        <v>89.61</v>
      </c>
      <c r="CA7" s="38">
        <v>98.96</v>
      </c>
      <c r="CB7" s="38" t="s">
        <v>102</v>
      </c>
      <c r="CC7" s="38" t="s">
        <v>102</v>
      </c>
      <c r="CD7" s="38" t="s">
        <v>102</v>
      </c>
      <c r="CE7" s="38">
        <v>150.99</v>
      </c>
      <c r="CF7" s="38">
        <v>151.94</v>
      </c>
      <c r="CG7" s="38" t="s">
        <v>102</v>
      </c>
      <c r="CH7" s="38" t="s">
        <v>102</v>
      </c>
      <c r="CI7" s="38" t="s">
        <v>102</v>
      </c>
      <c r="CJ7" s="38">
        <v>133.33000000000001</v>
      </c>
      <c r="CK7" s="38">
        <v>115.51</v>
      </c>
      <c r="CL7" s="38">
        <v>134.52000000000001</v>
      </c>
      <c r="CM7" s="38" t="s">
        <v>102</v>
      </c>
      <c r="CN7" s="38" t="s">
        <v>102</v>
      </c>
      <c r="CO7" s="38" t="s">
        <v>102</v>
      </c>
      <c r="CP7" s="38" t="s">
        <v>102</v>
      </c>
      <c r="CQ7" s="38" t="s">
        <v>102</v>
      </c>
      <c r="CR7" s="38" t="s">
        <v>102</v>
      </c>
      <c r="CS7" s="38" t="s">
        <v>102</v>
      </c>
      <c r="CT7" s="38" t="s">
        <v>102</v>
      </c>
      <c r="CU7" s="38" t="s">
        <v>102</v>
      </c>
      <c r="CV7" s="38" t="s">
        <v>102</v>
      </c>
      <c r="CW7" s="38">
        <v>59.57</v>
      </c>
      <c r="CX7" s="38" t="s">
        <v>102</v>
      </c>
      <c r="CY7" s="38" t="s">
        <v>102</v>
      </c>
      <c r="CZ7" s="38" t="s">
        <v>102</v>
      </c>
      <c r="DA7" s="38">
        <v>88.35</v>
      </c>
      <c r="DB7" s="38">
        <v>88.7</v>
      </c>
      <c r="DC7" s="38" t="s">
        <v>102</v>
      </c>
      <c r="DD7" s="38" t="s">
        <v>102</v>
      </c>
      <c r="DE7" s="38" t="s">
        <v>102</v>
      </c>
      <c r="DF7" s="38">
        <v>90.26</v>
      </c>
      <c r="DG7" s="38">
        <v>88.26</v>
      </c>
      <c r="DH7" s="38">
        <v>95.57</v>
      </c>
      <c r="DI7" s="38" t="s">
        <v>102</v>
      </c>
      <c r="DJ7" s="38" t="s">
        <v>102</v>
      </c>
      <c r="DK7" s="38" t="s">
        <v>102</v>
      </c>
      <c r="DL7" s="38">
        <v>2.64</v>
      </c>
      <c r="DM7" s="38">
        <v>4.99</v>
      </c>
      <c r="DN7" s="38" t="s">
        <v>102</v>
      </c>
      <c r="DO7" s="38" t="s">
        <v>102</v>
      </c>
      <c r="DP7" s="38" t="s">
        <v>102</v>
      </c>
      <c r="DQ7" s="38">
        <v>14.51</v>
      </c>
      <c r="DR7" s="38">
        <v>4.4400000000000004</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7.0000000000000007E-2</v>
      </c>
      <c r="EI7" s="38">
        <v>0.03</v>
      </c>
      <c r="EJ7" s="38" t="s">
        <v>102</v>
      </c>
      <c r="EK7" s="38" t="s">
        <v>102</v>
      </c>
      <c r="EL7" s="38" t="s">
        <v>102</v>
      </c>
      <c r="EM7" s="38">
        <v>0.01</v>
      </c>
      <c r="EN7" s="38">
        <v>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2022-01-18T01:28:47Z</cp:lastPrinted>
  <dcterms:created xsi:type="dcterms:W3CDTF">2021-12-03T07:14:09Z</dcterms:created>
  <dcterms:modified xsi:type="dcterms:W3CDTF">2022-02-03T10:09:09Z</dcterms:modified>
  <cp:category/>
</cp:coreProperties>
</file>