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fvMCdvNXPp371R81PusOE1u5jL52lwohjmXLy3f5e9japxrqdkRjUrC64bIL6Ov2oFBeZ09g14pZxqg9LpVwnA==" workbookSaltValue="kTJvpk475CxYKcw3sKTQEw=="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JV31" i="4" s="1"/>
  <c r="DK7" i="5"/>
  <c r="DI7" i="5"/>
  <c r="DH7" i="5"/>
  <c r="DG7" i="5"/>
  <c r="DF7" i="5"/>
  <c r="DE7" i="5"/>
  <c r="DD7" i="5"/>
  <c r="DC7" i="5"/>
  <c r="LT77" i="4" s="1"/>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51" i="4"/>
  <c r="GQ30" i="4"/>
  <c r="IE76" i="4"/>
  <c r="BZ30" i="4"/>
  <c r="KP76" i="4"/>
  <c r="HA76" i="4"/>
  <c r="AN51" i="4"/>
  <c r="FE30" i="4"/>
  <c r="AN30" i="4"/>
  <c r="AG76" i="4"/>
  <c r="JV51" i="4"/>
  <c r="FE51" i="4"/>
  <c r="JV30" i="4"/>
  <c r="BG30" i="4"/>
  <c r="AV76" i="4"/>
  <c r="KO51" i="4"/>
  <c r="LE76" i="4"/>
  <c r="HP76" i="4"/>
  <c r="BG51" i="4"/>
  <c r="FX30" i="4"/>
  <c r="FX51" i="4"/>
  <c r="KO30" i="4"/>
  <c r="JC51" i="4"/>
  <c r="KA76" i="4"/>
  <c r="EL51" i="4"/>
  <c r="JC30" i="4"/>
  <c r="GL76" i="4"/>
  <c r="U51" i="4"/>
  <c r="EL30" i="4"/>
  <c r="U30" i="4"/>
  <c r="R76"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<sst xmlns="http://schemas.openxmlformats.org/spreadsheetml/2006/main" count="278" uniqueCount="137">
  <si>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</si>
  <si>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</si>
  <si>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</si>
  <si>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</si>
  <si>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</si>
  <si>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</si>
  <si>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</si>
  <si>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</si>
  <si>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</si>
  <si>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</si>
  <si>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</si>
  <si>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</si>
  <si>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</si>
  <si>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</si>
  <si>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</si>
  <si>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</si>
  <si>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</si>
  <si>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</si>
  <si>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</si>
  <si>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</si>
  <si>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</si>
  <si>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</si>
  <si>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</si>
  <si>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</si>
  <si>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</si>
  <si>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</si>
  <si>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</si>
  <si>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</si>
  <si>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</si>
  <si>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</si>
  <si>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</si>
  <si>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</si>
  <si>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</si>
  <si>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</si>
  <si>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</si>
  <si>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</si>
  <si>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</si>
  <si>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</si>
  <si>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</si>
  <si>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</si>
  <si>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</si>
  <si>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</si>
  <si>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</si>
  <si>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</si>
  <si>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</si>
  <si>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</si>
  <si>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</si>
  <si>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</si>
  <si>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</si>
  <si>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</si>
  <si>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</si>
  <si>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</si>
  <si>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</si>
  <si>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</si>
  <si>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</si>
  <si>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</si>
  <si>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</si>
  <si>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</si>
  <si>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</si>
  <si>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</si>
  <si>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</si>
  <si>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</si>
  <si>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</si>
  <si>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</si>
  <si>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</si>
  <si>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</si>
  <si>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</si>
  <si>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</si>
  <si>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</si>
  <si>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</si>
  <si>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</si>
  <si>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</si>
  <si>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</si>
  <si>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</si>
  <si>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</si>
  <si>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</si>
  <si>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</si>
  <si>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</si>
  <si>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</si>
  <si>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</si>
  <si>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</si>
  <si>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</si>
  <si>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</si>
  <si>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</si>
  <si>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</si>
  <si>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</si>
  <si>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</si>
  <si>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</si>
  <si>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</si>
  <si>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</si>
  <si>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</si>
  <si>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</si>
  <si>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</si>
  <si>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</si>
  <si>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</si>
  <si>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</si>
  <si>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</si>
  <si>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</si>
  <si>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</si>
  <si>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</si>
  <si>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</si>
  <si>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</si>
  <si>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</si>
  <si>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</si>
  <si>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</si>
  <si>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</si>
  <si>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</si>
  <si>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</si>
  <si>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</si>
  <si>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</si>
  <si>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</si>
  <si>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</si>
  <si>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</si>
  <si>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</si>
  <si>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</si>
  <si>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高浜市</t>
  </si>
  <si>
    <t>高浜市三高駅西</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</si>
  <si>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</si>
  <si>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</si>
  <si>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</si>
  <si>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</si>
  <si>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</si>
  <si>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</si>
  <si>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</si>
  <si>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</si>
  <si>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</si>
  <si>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</si>
  <si>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</si>
  <si>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</si>
  <si>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</si>
  <si>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</si>
  <si>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</si>
  <si>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</si>
  <si>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の「①収益的収支比率」、「④売上高ＧＯＰ比率」及び「⑤ＥＢＩＴＤＡ」については、新型コロナウイルスの影響により年間総利用台数が109,060台にて前年度比▲25,818台（▲35.5％）となったことに伴い減っておりますが、「②他会計補助金比率」及び「③駐車台数一台当たりの他会計補助金額」については、令和元年度以前から引き続き一般会計からの繰入れに頼ることなく独立採算性を確保しており、事業運営は安定しています。</t>
    <rPh sb="106" eb="107">
      <t>トモナ</t>
    </rPh>
    <phoneticPr fontId="5"/>
  </si>
  <si>
    <t xml:space="preserve"> 「⑪稼働率」については、新型コロナウイルスの影響により令和２年度は減少しておりますが、類似施設平均値を約３０％上回っています。
　平均値を上回っている要因としては、本施設が名鉄三河高浜駅に隣接しているという利便性や、福祉の総合窓口であり健康づくりや生涯学習の拠点である「高浜市いきいき広場」が隣接していることに加え、指定管理者のいままでに培った経験やノウハウをはじめとした企業努力による利用者サービスが根付いてきたことによるものと考えています。</t>
    <phoneticPr fontId="5"/>
  </si>
  <si>
    <t>　駐車場施設の劣化状況が顕在化する中で、今後も安定的な駐車場事業を継続し、駐車場利用者の利便性を確保する必要があることから、公共駐車場の必要性や駐車場管理における取り組むべき課題と方針を明らかにし、経営の効率化を図るため、令和２年度に「高浜市三高駅西駐車場事業経営戦略」を策定しました。
 「⑧設備投資見込額」については、本経営戦略に伴う長期修繕計画を基に計上しています。
　また、地方公営企業法が非適用であること及び借入れがないことから、「⑥有形固定資産減価償却費」、「⑨累積欠損金比率」及び「⑩企業債残高対料金収入」は、「該当なし」としています。</t>
    <phoneticPr fontId="5"/>
  </si>
  <si>
    <t>　名鉄三河高浜駅周辺施設利用者等の駐車場不足の解消及び駐車サービスの安定的な供給のため、日常から施設の適正な維持に努めるとともに、管理業務の委託化によりサービスの向上に取り組んできました。
　しかし、施設整備から２０年以上が経過し、各種設備の老朽化による設備の更新等が必要になっています。
　こうしたことから、令和２年度に策定した経営戦略を基として近隣各市町と情報共有を図りながら利用者に安全、快適なサービス提供を行っていき、引き続き、健全かつ安定的な事業運営を進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</si>
</sst>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168.3</c:v>
                </c:pt>
                <c:pt idx="1">
                  <c:v>155</c:v>
                </c:pt>
                <c:pt idx="2">
                  <c:v>129.19999999999999</c:v>
                </c:pt>
                <c:pt idx="3">
                  <c:v>129.19999999999999</c:v>
                </c:pt>
                <c:pt idx="4">
                  <c:v>86.5</c:v>
                </c:pt>
              </c:numCache>
            </c:numRef>
          </c:val>
          <c:extLst>
            <c:ext xmlns:c16="http://schemas.microsoft.com/office/drawing/2014/chart" uri="{C3380CC4-5D6E-409C-BE32-E72D297353CC}">
              <c16:uniqueId val="{00000000-418D-4F82-8A32-23DACCAA6EF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418D-4F82-8A32-23DACCAA6EF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B3-436B-8AEE-5F8FAAA5C73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66B3-436B-8AEE-5F8FAAA5C73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F62-403B-A0AB-32E762B04F1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F62-403B-A0AB-32E762B04F1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F0A-4823-84A2-9D8BFE6956E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0A-4823-84A2-9D8BFE6956E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81-405D-A974-CB124C29290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6281-405D-A974-CB124C29290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37B-4892-B518-2F560896206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037B-4892-B518-2F560896206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170.3</c:v>
                </c:pt>
                <c:pt idx="1">
                  <c:v>178.5</c:v>
                </c:pt>
                <c:pt idx="2">
                  <c:v>173.5</c:v>
                </c:pt>
                <c:pt idx="3">
                  <c:v>168.5</c:v>
                </c:pt>
                <c:pt idx="4">
                  <c:v>136.5</c:v>
                </c:pt>
              </c:numCache>
            </c:numRef>
          </c:val>
          <c:extLst>
            <c:ext xmlns:c16="http://schemas.microsoft.com/office/drawing/2014/chart" uri="{C3380CC4-5D6E-409C-BE32-E72D297353CC}">
              <c16:uniqueId val="{00000000-21CF-4260-8CF9-39D680A7EC0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21CF-4260-8CF9-39D680A7EC0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37.4</c:v>
                </c:pt>
                <c:pt idx="1">
                  <c:v>35.5</c:v>
                </c:pt>
                <c:pt idx="2">
                  <c:v>22.6</c:v>
                </c:pt>
                <c:pt idx="3">
                  <c:v>22.6</c:v>
                </c:pt>
                <c:pt idx="4">
                  <c:v>-15.6</c:v>
                </c:pt>
              </c:numCache>
            </c:numRef>
          </c:val>
          <c:extLst>
            <c:ext xmlns:c16="http://schemas.microsoft.com/office/drawing/2014/chart" uri="{C3380CC4-5D6E-409C-BE32-E72D297353CC}">
              <c16:uniqueId val="{00000000-D5A7-47E3-9B3C-2D0AA559A08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D5A7-47E3-9B3C-2D0AA559A08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14160</c:v>
                </c:pt>
                <c:pt idx="1">
                  <c:v>12337</c:v>
                </c:pt>
                <c:pt idx="2">
                  <c:v>7360</c:v>
                </c:pt>
                <c:pt idx="3">
                  <c:v>7237</c:v>
                </c:pt>
                <c:pt idx="4">
                  <c:v>-4111</c:v>
                </c:pt>
              </c:numCache>
            </c:numRef>
          </c:val>
          <c:extLst>
            <c:ext xmlns:c16="http://schemas.microsoft.com/office/drawing/2014/chart" uri="{C3380CC4-5D6E-409C-BE32-E72D297353CC}">
              <c16:uniqueId val="{00000000-CD7D-4545-BD66-8DDA949E02A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CD7D-4545-BD66-8DDA949E02A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愛知県高浜市　高浜市三高駅西</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4149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219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168.3</v>
      </c>
      <c r="V31" s="110"/>
      <c r="W31" s="110"/>
      <c r="X31" s="110"/>
      <c r="Y31" s="110"/>
      <c r="Z31" s="110"/>
      <c r="AA31" s="110"/>
      <c r="AB31" s="110"/>
      <c r="AC31" s="110"/>
      <c r="AD31" s="110"/>
      <c r="AE31" s="110"/>
      <c r="AF31" s="110"/>
      <c r="AG31" s="110"/>
      <c r="AH31" s="110"/>
      <c r="AI31" s="110"/>
      <c r="AJ31" s="110"/>
      <c r="AK31" s="110"/>
      <c r="AL31" s="110"/>
      <c r="AM31" s="110"/>
      <c r="AN31" s="110">
        <f>データ!Z7</f>
        <v>155</v>
      </c>
      <c r="AO31" s="110"/>
      <c r="AP31" s="110"/>
      <c r="AQ31" s="110"/>
      <c r="AR31" s="110"/>
      <c r="AS31" s="110"/>
      <c r="AT31" s="110"/>
      <c r="AU31" s="110"/>
      <c r="AV31" s="110"/>
      <c r="AW31" s="110"/>
      <c r="AX31" s="110"/>
      <c r="AY31" s="110"/>
      <c r="AZ31" s="110"/>
      <c r="BA31" s="110"/>
      <c r="BB31" s="110"/>
      <c r="BC31" s="110"/>
      <c r="BD31" s="110"/>
      <c r="BE31" s="110"/>
      <c r="BF31" s="110"/>
      <c r="BG31" s="110">
        <f>データ!AA7</f>
        <v>129.19999999999999</v>
      </c>
      <c r="BH31" s="110"/>
      <c r="BI31" s="110"/>
      <c r="BJ31" s="110"/>
      <c r="BK31" s="110"/>
      <c r="BL31" s="110"/>
      <c r="BM31" s="110"/>
      <c r="BN31" s="110"/>
      <c r="BO31" s="110"/>
      <c r="BP31" s="110"/>
      <c r="BQ31" s="110"/>
      <c r="BR31" s="110"/>
      <c r="BS31" s="110"/>
      <c r="BT31" s="110"/>
      <c r="BU31" s="110"/>
      <c r="BV31" s="110"/>
      <c r="BW31" s="110"/>
      <c r="BX31" s="110"/>
      <c r="BY31" s="110"/>
      <c r="BZ31" s="110">
        <f>データ!AB7</f>
        <v>129.19999999999999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86.5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170.3</v>
      </c>
      <c r="JD31" s="81"/>
      <c r="JE31" s="81"/>
      <c r="JF31" s="81"/>
      <c r="JG31" s="81"/>
      <c r="JH31" s="81"/>
      <c r="JI31" s="81"/>
      <c r="JJ31" s="81"/>
      <c r="JK31" s="81"/>
      <c r="JL31" s="81"/>
      <c r="JM31" s="81"/>
      <c r="JN31" s="81"/>
      <c r="JO31" s="81"/>
      <c r="JP31" s="81"/>
      <c r="JQ31" s="81"/>
      <c r="JR31" s="81"/>
      <c r="JS31" s="81"/>
      <c r="JT31" s="81"/>
      <c r="JU31" s="82"/>
      <c r="JV31" s="80">
        <f>データ!DL7</f>
        <v>178.5</v>
      </c>
      <c r="JW31" s="81"/>
      <c r="JX31" s="81"/>
      <c r="JY31" s="81"/>
      <c r="JZ31" s="81"/>
      <c r="KA31" s="81"/>
      <c r="KB31" s="81"/>
      <c r="KC31" s="81"/>
      <c r="KD31" s="81"/>
      <c r="KE31" s="81"/>
      <c r="KF31" s="81"/>
      <c r="KG31" s="81"/>
      <c r="KH31" s="81"/>
      <c r="KI31" s="81"/>
      <c r="KJ31" s="81"/>
      <c r="KK31" s="81"/>
      <c r="KL31" s="81"/>
      <c r="KM31" s="81"/>
      <c r="KN31" s="82"/>
      <c r="KO31" s="80">
        <f>データ!DM7</f>
        <v>173.5</v>
      </c>
      <c r="KP31" s="81"/>
      <c r="KQ31" s="81"/>
      <c r="KR31" s="81"/>
      <c r="KS31" s="81"/>
      <c r="KT31" s="81"/>
      <c r="KU31" s="81"/>
      <c r="KV31" s="81"/>
      <c r="KW31" s="81"/>
      <c r="KX31" s="81"/>
      <c r="KY31" s="81"/>
      <c r="KZ31" s="81"/>
      <c r="LA31" s="81"/>
      <c r="LB31" s="81"/>
      <c r="LC31" s="81"/>
      <c r="LD31" s="81"/>
      <c r="LE31" s="81"/>
      <c r="LF31" s="81"/>
      <c r="LG31" s="82"/>
      <c r="LH31" s="80">
        <f>データ!DN7</f>
        <v>168.5</v>
      </c>
      <c r="LI31" s="81"/>
      <c r="LJ31" s="81"/>
      <c r="LK31" s="81"/>
      <c r="LL31" s="81"/>
      <c r="LM31" s="81"/>
      <c r="LN31" s="81"/>
      <c r="LO31" s="81"/>
      <c r="LP31" s="81"/>
      <c r="LQ31" s="81"/>
      <c r="LR31" s="81"/>
      <c r="LS31" s="81"/>
      <c r="LT31" s="81"/>
      <c r="LU31" s="81"/>
      <c r="LV31" s="81"/>
      <c r="LW31" s="81"/>
      <c r="LX31" s="81"/>
      <c r="LY31" s="81"/>
      <c r="LZ31" s="82"/>
      <c r="MA31" s="80">
        <f>データ!DO7</f>
        <v>136.5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37.4</v>
      </c>
      <c r="EM52" s="110"/>
      <c r="EN52" s="110"/>
      <c r="EO52" s="110"/>
      <c r="EP52" s="110"/>
      <c r="EQ52" s="110"/>
      <c r="ER52" s="110"/>
      <c r="ES52" s="110"/>
      <c r="ET52" s="110"/>
      <c r="EU52" s="110"/>
      <c r="EV52" s="110"/>
      <c r="EW52" s="110"/>
      <c r="EX52" s="110"/>
      <c r="EY52" s="110"/>
      <c r="EZ52" s="110"/>
      <c r="FA52" s="110"/>
      <c r="FB52" s="110"/>
      <c r="FC52" s="110"/>
      <c r="FD52" s="110"/>
      <c r="FE52" s="110">
        <f>データ!BG7</f>
        <v>35.5</v>
      </c>
      <c r="FF52" s="110"/>
      <c r="FG52" s="110"/>
      <c r="FH52" s="110"/>
      <c r="FI52" s="110"/>
      <c r="FJ52" s="110"/>
      <c r="FK52" s="110"/>
      <c r="FL52" s="110"/>
      <c r="FM52" s="110"/>
      <c r="FN52" s="110"/>
      <c r="FO52" s="110"/>
      <c r="FP52" s="110"/>
      <c r="FQ52" s="110"/>
      <c r="FR52" s="110"/>
      <c r="FS52" s="110"/>
      <c r="FT52" s="110"/>
      <c r="FU52" s="110"/>
      <c r="FV52" s="110"/>
      <c r="FW52" s="110"/>
      <c r="FX52" s="110">
        <f>データ!BH7</f>
        <v>22.6</v>
      </c>
      <c r="FY52" s="110"/>
      <c r="FZ52" s="110"/>
      <c r="GA52" s="110"/>
      <c r="GB52" s="110"/>
      <c r="GC52" s="110"/>
      <c r="GD52" s="110"/>
      <c r="GE52" s="110"/>
      <c r="GF52" s="110"/>
      <c r="GG52" s="110"/>
      <c r="GH52" s="110"/>
      <c r="GI52" s="110"/>
      <c r="GJ52" s="110"/>
      <c r="GK52" s="110"/>
      <c r="GL52" s="110"/>
      <c r="GM52" s="110"/>
      <c r="GN52" s="110"/>
      <c r="GO52" s="110"/>
      <c r="GP52" s="110"/>
      <c r="GQ52" s="110">
        <f>データ!BI7</f>
        <v>22.6</v>
      </c>
      <c r="GR52" s="110"/>
      <c r="GS52" s="110"/>
      <c r="GT52" s="110"/>
      <c r="GU52" s="110"/>
      <c r="GV52" s="110"/>
      <c r="GW52" s="110"/>
      <c r="GX52" s="110"/>
      <c r="GY52" s="110"/>
      <c r="GZ52" s="110"/>
      <c r="HA52" s="110"/>
      <c r="HB52" s="110"/>
      <c r="HC52" s="110"/>
      <c r="HD52" s="110"/>
      <c r="HE52" s="110"/>
      <c r="HF52" s="110"/>
      <c r="HG52" s="110"/>
      <c r="HH52" s="110"/>
      <c r="HI52" s="110"/>
      <c r="HJ52" s="110">
        <f>データ!BJ7</f>
        <v>-15.6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14160</v>
      </c>
      <c r="JD52" s="106"/>
      <c r="JE52" s="106"/>
      <c r="JF52" s="106"/>
      <c r="JG52" s="106"/>
      <c r="JH52" s="106"/>
      <c r="JI52" s="106"/>
      <c r="JJ52" s="106"/>
      <c r="JK52" s="106"/>
      <c r="JL52" s="106"/>
      <c r="JM52" s="106"/>
      <c r="JN52" s="106"/>
      <c r="JO52" s="106"/>
      <c r="JP52" s="106"/>
      <c r="JQ52" s="106"/>
      <c r="JR52" s="106"/>
      <c r="JS52" s="106"/>
      <c r="JT52" s="106"/>
      <c r="JU52" s="106"/>
      <c r="JV52" s="106">
        <f>データ!BR7</f>
        <v>12337</v>
      </c>
      <c r="JW52" s="106"/>
      <c r="JX52" s="106"/>
      <c r="JY52" s="106"/>
      <c r="JZ52" s="106"/>
      <c r="KA52" s="106"/>
      <c r="KB52" s="106"/>
      <c r="KC52" s="106"/>
      <c r="KD52" s="106"/>
      <c r="KE52" s="106"/>
      <c r="KF52" s="106"/>
      <c r="KG52" s="106"/>
      <c r="KH52" s="106"/>
      <c r="KI52" s="106"/>
      <c r="KJ52" s="106"/>
      <c r="KK52" s="106"/>
      <c r="KL52" s="106"/>
      <c r="KM52" s="106"/>
      <c r="KN52" s="106"/>
      <c r="KO52" s="106">
        <f>データ!BS7</f>
        <v>7360</v>
      </c>
      <c r="KP52" s="106"/>
      <c r="KQ52" s="106"/>
      <c r="KR52" s="106"/>
      <c r="KS52" s="106"/>
      <c r="KT52" s="106"/>
      <c r="KU52" s="106"/>
      <c r="KV52" s="106"/>
      <c r="KW52" s="106"/>
      <c r="KX52" s="106"/>
      <c r="KY52" s="106"/>
      <c r="KZ52" s="106"/>
      <c r="LA52" s="106"/>
      <c r="LB52" s="106"/>
      <c r="LC52" s="106"/>
      <c r="LD52" s="106"/>
      <c r="LE52" s="106"/>
      <c r="LF52" s="106"/>
      <c r="LG52" s="106"/>
      <c r="LH52" s="106">
        <f>データ!BT7</f>
        <v>7237</v>
      </c>
      <c r="LI52" s="106"/>
      <c r="LJ52" s="106"/>
      <c r="LK52" s="106"/>
      <c r="LL52" s="106"/>
      <c r="LM52" s="106"/>
      <c r="LN52" s="106"/>
      <c r="LO52" s="106"/>
      <c r="LP52" s="106"/>
      <c r="LQ52" s="106"/>
      <c r="LR52" s="106"/>
      <c r="LS52" s="106"/>
      <c r="LT52" s="106"/>
      <c r="LU52" s="106"/>
      <c r="LV52" s="106"/>
      <c r="LW52" s="106"/>
      <c r="LX52" s="106"/>
      <c r="LY52" s="106"/>
      <c r="LZ52" s="106"/>
      <c r="MA52" s="106">
        <f>データ!BU7</f>
        <v>-4111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113909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216409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DNeC+42UxI6IGO/JBakjbm+WrrJZQjPNpCPhn48WFvtncwHq+55b5Y1gwQAp3SXyqZp7ax3FlaHQqjuzCAVChw==" saltValue="HEYZDWHOD4YoD4G2vJ9N7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101</v>
      </c>
      <c r="AO5" s="59" t="s">
        <v>93</v>
      </c>
      <c r="AP5" s="59" t="s">
        <v>94</v>
      </c>
      <c r="AQ5" s="59" t="s">
        <v>95</v>
      </c>
      <c r="AR5" s="59" t="s">
        <v>96</v>
      </c>
      <c r="AS5" s="59" t="s">
        <v>97</v>
      </c>
      <c r="AT5" s="59" t="s">
        <v>98</v>
      </c>
      <c r="AU5" s="59" t="s">
        <v>88</v>
      </c>
      <c r="AV5" s="59" t="s">
        <v>102</v>
      </c>
      <c r="AW5" s="59" t="s">
        <v>90</v>
      </c>
      <c r="AX5" s="59" t="s">
        <v>103</v>
      </c>
      <c r="AY5" s="59" t="s">
        <v>104</v>
      </c>
      <c r="AZ5" s="59" t="s">
        <v>93</v>
      </c>
      <c r="BA5" s="59" t="s">
        <v>94</v>
      </c>
      <c r="BB5" s="59" t="s">
        <v>95</v>
      </c>
      <c r="BC5" s="59" t="s">
        <v>96</v>
      </c>
      <c r="BD5" s="59" t="s">
        <v>97</v>
      </c>
      <c r="BE5" s="59" t="s">
        <v>98</v>
      </c>
      <c r="BF5" s="59" t="s">
        <v>105</v>
      </c>
      <c r="BG5" s="59" t="s">
        <v>102</v>
      </c>
      <c r="BH5" s="59" t="s">
        <v>106</v>
      </c>
      <c r="BI5" s="59" t="s">
        <v>107</v>
      </c>
      <c r="BJ5" s="59" t="s">
        <v>108</v>
      </c>
      <c r="BK5" s="59" t="s">
        <v>93</v>
      </c>
      <c r="BL5" s="59" t="s">
        <v>94</v>
      </c>
      <c r="BM5" s="59" t="s">
        <v>95</v>
      </c>
      <c r="BN5" s="59" t="s">
        <v>96</v>
      </c>
      <c r="BO5" s="59" t="s">
        <v>97</v>
      </c>
      <c r="BP5" s="59" t="s">
        <v>98</v>
      </c>
      <c r="BQ5" s="59" t="s">
        <v>105</v>
      </c>
      <c r="BR5" s="59" t="s">
        <v>102</v>
      </c>
      <c r="BS5" s="59" t="s">
        <v>90</v>
      </c>
      <c r="BT5" s="59" t="s">
        <v>91</v>
      </c>
      <c r="BU5" s="59" t="s">
        <v>92</v>
      </c>
      <c r="BV5" s="59" t="s">
        <v>93</v>
      </c>
      <c r="BW5" s="59" t="s">
        <v>94</v>
      </c>
      <c r="BX5" s="59" t="s">
        <v>95</v>
      </c>
      <c r="BY5" s="59" t="s">
        <v>96</v>
      </c>
      <c r="BZ5" s="59" t="s">
        <v>97</v>
      </c>
      <c r="CA5" s="59" t="s">
        <v>98</v>
      </c>
      <c r="CB5" s="59" t="s">
        <v>88</v>
      </c>
      <c r="CC5" s="59" t="s">
        <v>102</v>
      </c>
      <c r="CD5" s="59" t="s">
        <v>106</v>
      </c>
      <c r="CE5" s="59" t="s">
        <v>91</v>
      </c>
      <c r="CF5" s="59" t="s">
        <v>108</v>
      </c>
      <c r="CG5" s="59" t="s">
        <v>93</v>
      </c>
      <c r="CH5" s="59" t="s">
        <v>94</v>
      </c>
      <c r="CI5" s="59" t="s">
        <v>95</v>
      </c>
      <c r="CJ5" s="59" t="s">
        <v>96</v>
      </c>
      <c r="CK5" s="59" t="s">
        <v>97</v>
      </c>
      <c r="CL5" s="59" t="s">
        <v>98</v>
      </c>
      <c r="CM5" s="150"/>
      <c r="CN5" s="150"/>
      <c r="CO5" s="59" t="s">
        <v>88</v>
      </c>
      <c r="CP5" s="59" t="s">
        <v>102</v>
      </c>
      <c r="CQ5" s="59" t="s">
        <v>106</v>
      </c>
      <c r="CR5" s="59" t="s">
        <v>91</v>
      </c>
      <c r="CS5" s="59" t="s">
        <v>101</v>
      </c>
      <c r="CT5" s="59" t="s">
        <v>93</v>
      </c>
      <c r="CU5" s="59" t="s">
        <v>94</v>
      </c>
      <c r="CV5" s="59" t="s">
        <v>95</v>
      </c>
      <c r="CW5" s="59" t="s">
        <v>96</v>
      </c>
      <c r="CX5" s="59" t="s">
        <v>97</v>
      </c>
      <c r="CY5" s="59" t="s">
        <v>98</v>
      </c>
      <c r="CZ5" s="59" t="s">
        <v>88</v>
      </c>
      <c r="DA5" s="59" t="s">
        <v>102</v>
      </c>
      <c r="DB5" s="59" t="s">
        <v>90</v>
      </c>
      <c r="DC5" s="59" t="s">
        <v>103</v>
      </c>
      <c r="DD5" s="59" t="s">
        <v>101</v>
      </c>
      <c r="DE5" s="59" t="s">
        <v>93</v>
      </c>
      <c r="DF5" s="59" t="s">
        <v>94</v>
      </c>
      <c r="DG5" s="59" t="s">
        <v>95</v>
      </c>
      <c r="DH5" s="59" t="s">
        <v>96</v>
      </c>
      <c r="DI5" s="59" t="s">
        <v>97</v>
      </c>
      <c r="DJ5" s="59" t="s">
        <v>35</v>
      </c>
      <c r="DK5" s="59" t="s">
        <v>88</v>
      </c>
      <c r="DL5" s="59" t="s">
        <v>102</v>
      </c>
      <c r="DM5" s="59" t="s">
        <v>90</v>
      </c>
      <c r="DN5" s="59" t="s">
        <v>91</v>
      </c>
      <c r="DO5" s="59" t="s">
        <v>108</v>
      </c>
      <c r="DP5" s="59" t="s">
        <v>93</v>
      </c>
      <c r="DQ5" s="59" t="s">
        <v>94</v>
      </c>
      <c r="DR5" s="59" t="s">
        <v>95</v>
      </c>
      <c r="DS5" s="59" t="s">
        <v>96</v>
      </c>
      <c r="DT5" s="59" t="s">
        <v>97</v>
      </c>
      <c r="DU5" s="59" t="s">
        <v>98</v>
      </c>
    </row>
    <row r="6" spans="1:125" s="66" customFormat="1" x14ac:dyDescent="0.15">
      <c r="A6" s="49" t="s">
        <v>109</v>
      </c>
      <c r="B6" s="60">
        <f>B8</f>
        <v>2020</v>
      </c>
      <c r="C6" s="60">
        <f t="shared" ref="C6:X6" si="1">C8</f>
        <v>232271</v>
      </c>
      <c r="D6" s="60">
        <f t="shared" si="1"/>
        <v>47</v>
      </c>
      <c r="E6" s="60">
        <f t="shared" si="1"/>
        <v>14</v>
      </c>
      <c r="F6" s="60">
        <f t="shared" si="1"/>
        <v>0</v>
      </c>
      <c r="G6" s="60">
        <f t="shared" si="1"/>
        <v>1</v>
      </c>
      <c r="H6" s="60" t="str">
        <f>SUBSTITUTE(H8,"　","")</f>
        <v>愛知県高浜市</v>
      </c>
      <c r="I6" s="60" t="str">
        <f t="shared" si="1"/>
        <v>高浜市三高駅西</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25</v>
      </c>
      <c r="S6" s="62" t="str">
        <f t="shared" si="1"/>
        <v>駅</v>
      </c>
      <c r="T6" s="62" t="str">
        <f t="shared" si="1"/>
        <v>無</v>
      </c>
      <c r="U6" s="63">
        <f t="shared" si="1"/>
        <v>4149</v>
      </c>
      <c r="V6" s="63">
        <f t="shared" si="1"/>
        <v>219</v>
      </c>
      <c r="W6" s="63">
        <f t="shared" si="1"/>
        <v>120</v>
      </c>
      <c r="X6" s="62" t="str">
        <f t="shared" si="1"/>
        <v>代行制</v>
      </c>
      <c r="Y6" s="64">
        <f>IF(Y8="-",NA(),Y8)</f>
        <v>168.3</v>
      </c>
      <c r="Z6" s="64">
        <f t="shared" ref="Z6:AH6" si="2">IF(Z8="-",NA(),Z8)</f>
        <v>155</v>
      </c>
      <c r="AA6" s="64">
        <f t="shared" si="2"/>
        <v>129.19999999999999</v>
      </c>
      <c r="AB6" s="64">
        <f t="shared" si="2"/>
        <v>129.19999999999999</v>
      </c>
      <c r="AC6" s="64">
        <f t="shared" si="2"/>
        <v>86.5</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37.4</v>
      </c>
      <c r="BG6" s="64">
        <f t="shared" ref="BG6:BO6" si="5">IF(BG8="-",NA(),BG8)</f>
        <v>35.5</v>
      </c>
      <c r="BH6" s="64">
        <f t="shared" si="5"/>
        <v>22.6</v>
      </c>
      <c r="BI6" s="64">
        <f t="shared" si="5"/>
        <v>22.6</v>
      </c>
      <c r="BJ6" s="64">
        <f t="shared" si="5"/>
        <v>-15.6</v>
      </c>
      <c r="BK6" s="64">
        <f t="shared" si="5"/>
        <v>27.9</v>
      </c>
      <c r="BL6" s="64">
        <f t="shared" si="5"/>
        <v>30.9</v>
      </c>
      <c r="BM6" s="64">
        <f t="shared" si="5"/>
        <v>32.4</v>
      </c>
      <c r="BN6" s="64">
        <f t="shared" si="5"/>
        <v>13.1</v>
      </c>
      <c r="BO6" s="64">
        <f t="shared" si="5"/>
        <v>-0.7</v>
      </c>
      <c r="BP6" s="61" t="str">
        <f>IF(BP8="-","",IF(BP8="-","【-】","【"&amp;SUBSTITUTE(TEXT(BP8,"#,##0.0"),"-","△")&amp;"】"))</f>
        <v>【△65.9】</v>
      </c>
      <c r="BQ6" s="65">
        <f>IF(BQ8="-",NA(),BQ8)</f>
        <v>14160</v>
      </c>
      <c r="BR6" s="65">
        <f t="shared" ref="BR6:BZ6" si="6">IF(BR8="-",NA(),BR8)</f>
        <v>12337</v>
      </c>
      <c r="BS6" s="65">
        <f t="shared" si="6"/>
        <v>7360</v>
      </c>
      <c r="BT6" s="65">
        <f t="shared" si="6"/>
        <v>7237</v>
      </c>
      <c r="BU6" s="65">
        <f t="shared" si="6"/>
        <v>-4111</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110</v>
      </c>
      <c r="CM6" s="63">
        <f t="shared" ref="CM6:CN6" si="7">CM8</f>
        <v>113909</v>
      </c>
      <c r="CN6" s="63">
        <f t="shared" si="7"/>
        <v>216409</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170.3</v>
      </c>
      <c r="DL6" s="64">
        <f t="shared" ref="DL6:DT6" si="9">IF(DL8="-",NA(),DL8)</f>
        <v>178.5</v>
      </c>
      <c r="DM6" s="64">
        <f t="shared" si="9"/>
        <v>173.5</v>
      </c>
      <c r="DN6" s="64">
        <f t="shared" si="9"/>
        <v>168.5</v>
      </c>
      <c r="DO6" s="64">
        <f t="shared" si="9"/>
        <v>136.5</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112</v>
      </c>
      <c r="B7" s="60">
        <f t="shared" ref="B7:X7" si="10">B8</f>
        <v>2020</v>
      </c>
      <c r="C7" s="60">
        <f t="shared" si="10"/>
        <v>232271</v>
      </c>
      <c r="D7" s="60">
        <f t="shared" si="10"/>
        <v>47</v>
      </c>
      <c r="E7" s="60">
        <f t="shared" si="10"/>
        <v>14</v>
      </c>
      <c r="F7" s="60">
        <f t="shared" si="10"/>
        <v>0</v>
      </c>
      <c r="G7" s="60">
        <f t="shared" si="10"/>
        <v>1</v>
      </c>
      <c r="H7" s="60" t="str">
        <f t="shared" si="10"/>
        <v>愛知県　高浜市</v>
      </c>
      <c r="I7" s="60" t="str">
        <f t="shared" si="10"/>
        <v>高浜市三高駅西</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25</v>
      </c>
      <c r="S7" s="62" t="str">
        <f t="shared" si="10"/>
        <v>駅</v>
      </c>
      <c r="T7" s="62" t="str">
        <f t="shared" si="10"/>
        <v>無</v>
      </c>
      <c r="U7" s="63">
        <f t="shared" si="10"/>
        <v>4149</v>
      </c>
      <c r="V7" s="63">
        <f t="shared" si="10"/>
        <v>219</v>
      </c>
      <c r="W7" s="63">
        <f t="shared" si="10"/>
        <v>120</v>
      </c>
      <c r="X7" s="62" t="str">
        <f t="shared" si="10"/>
        <v>代行制</v>
      </c>
      <c r="Y7" s="64">
        <f>Y8</f>
        <v>168.3</v>
      </c>
      <c r="Z7" s="64">
        <f t="shared" ref="Z7:AH7" si="11">Z8</f>
        <v>155</v>
      </c>
      <c r="AA7" s="64">
        <f t="shared" si="11"/>
        <v>129.19999999999999</v>
      </c>
      <c r="AB7" s="64">
        <f t="shared" si="11"/>
        <v>129.19999999999999</v>
      </c>
      <c r="AC7" s="64">
        <f t="shared" si="11"/>
        <v>86.5</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37.4</v>
      </c>
      <c r="BG7" s="64">
        <f t="shared" ref="BG7:BO7" si="14">BG8</f>
        <v>35.5</v>
      </c>
      <c r="BH7" s="64">
        <f t="shared" si="14"/>
        <v>22.6</v>
      </c>
      <c r="BI7" s="64">
        <f t="shared" si="14"/>
        <v>22.6</v>
      </c>
      <c r="BJ7" s="64">
        <f t="shared" si="14"/>
        <v>-15.6</v>
      </c>
      <c r="BK7" s="64">
        <f t="shared" si="14"/>
        <v>27.9</v>
      </c>
      <c r="BL7" s="64">
        <f t="shared" si="14"/>
        <v>30.9</v>
      </c>
      <c r="BM7" s="64">
        <f t="shared" si="14"/>
        <v>32.4</v>
      </c>
      <c r="BN7" s="64">
        <f t="shared" si="14"/>
        <v>13.1</v>
      </c>
      <c r="BO7" s="64">
        <f t="shared" si="14"/>
        <v>-0.7</v>
      </c>
      <c r="BP7" s="61"/>
      <c r="BQ7" s="65">
        <f>BQ8</f>
        <v>14160</v>
      </c>
      <c r="BR7" s="65">
        <f t="shared" ref="BR7:BZ7" si="15">BR8</f>
        <v>12337</v>
      </c>
      <c r="BS7" s="65">
        <f t="shared" si="15"/>
        <v>7360</v>
      </c>
      <c r="BT7" s="65">
        <f t="shared" si="15"/>
        <v>7237</v>
      </c>
      <c r="BU7" s="65">
        <f t="shared" si="15"/>
        <v>-4111</v>
      </c>
      <c r="BV7" s="65">
        <f t="shared" si="15"/>
        <v>19504</v>
      </c>
      <c r="BW7" s="65">
        <f t="shared" si="15"/>
        <v>18068</v>
      </c>
      <c r="BX7" s="65">
        <f t="shared" si="15"/>
        <v>25902</v>
      </c>
      <c r="BY7" s="65">
        <f t="shared" si="15"/>
        <v>23067</v>
      </c>
      <c r="BZ7" s="65">
        <f t="shared" si="15"/>
        <v>4197</v>
      </c>
      <c r="CA7" s="63"/>
      <c r="CB7" s="64" t="s">
        <v>113</v>
      </c>
      <c r="CC7" s="64" t="s">
        <v>113</v>
      </c>
      <c r="CD7" s="64" t="s">
        <v>113</v>
      </c>
      <c r="CE7" s="64" t="s">
        <v>113</v>
      </c>
      <c r="CF7" s="64" t="s">
        <v>113</v>
      </c>
      <c r="CG7" s="64" t="s">
        <v>113</v>
      </c>
      <c r="CH7" s="64" t="s">
        <v>113</v>
      </c>
      <c r="CI7" s="64" t="s">
        <v>113</v>
      </c>
      <c r="CJ7" s="64" t="s">
        <v>113</v>
      </c>
      <c r="CK7" s="64" t="s">
        <v>110</v>
      </c>
      <c r="CL7" s="61"/>
      <c r="CM7" s="63">
        <f>CM8</f>
        <v>113909</v>
      </c>
      <c r="CN7" s="63">
        <f>CN8</f>
        <v>216409</v>
      </c>
      <c r="CO7" s="64" t="s">
        <v>113</v>
      </c>
      <c r="CP7" s="64" t="s">
        <v>113</v>
      </c>
      <c r="CQ7" s="64" t="s">
        <v>113</v>
      </c>
      <c r="CR7" s="64" t="s">
        <v>113</v>
      </c>
      <c r="CS7" s="64" t="s">
        <v>113</v>
      </c>
      <c r="CT7" s="64" t="s">
        <v>113</v>
      </c>
      <c r="CU7" s="64" t="s">
        <v>113</v>
      </c>
      <c r="CV7" s="64" t="s">
        <v>113</v>
      </c>
      <c r="CW7" s="64" t="s">
        <v>113</v>
      </c>
      <c r="CX7" s="64" t="s">
        <v>114</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170.3</v>
      </c>
      <c r="DL7" s="64">
        <f t="shared" ref="DL7:DT7" si="17">DL8</f>
        <v>178.5</v>
      </c>
      <c r="DM7" s="64">
        <f t="shared" si="17"/>
        <v>173.5</v>
      </c>
      <c r="DN7" s="64">
        <f t="shared" si="17"/>
        <v>168.5</v>
      </c>
      <c r="DO7" s="64">
        <f t="shared" si="17"/>
        <v>136.5</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232271</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25</v>
      </c>
      <c r="S8" s="69" t="s">
        <v>125</v>
      </c>
      <c r="T8" s="69" t="s">
        <v>126</v>
      </c>
      <c r="U8" s="70">
        <v>4149</v>
      </c>
      <c r="V8" s="70">
        <v>219</v>
      </c>
      <c r="W8" s="70">
        <v>120</v>
      </c>
      <c r="X8" s="69" t="s">
        <v>127</v>
      </c>
      <c r="Y8" s="71">
        <v>168.3</v>
      </c>
      <c r="Z8" s="71">
        <v>155</v>
      </c>
      <c r="AA8" s="71">
        <v>129.19999999999999</v>
      </c>
      <c r="AB8" s="71">
        <v>129.19999999999999</v>
      </c>
      <c r="AC8" s="71">
        <v>86.5</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37.4</v>
      </c>
      <c r="BG8" s="71">
        <v>35.5</v>
      </c>
      <c r="BH8" s="71">
        <v>22.6</v>
      </c>
      <c r="BI8" s="71">
        <v>22.6</v>
      </c>
      <c r="BJ8" s="71">
        <v>-15.6</v>
      </c>
      <c r="BK8" s="71">
        <v>27.9</v>
      </c>
      <c r="BL8" s="71">
        <v>30.9</v>
      </c>
      <c r="BM8" s="71">
        <v>32.4</v>
      </c>
      <c r="BN8" s="71">
        <v>13.1</v>
      </c>
      <c r="BO8" s="71">
        <v>-0.7</v>
      </c>
      <c r="BP8" s="68">
        <v>-65.900000000000006</v>
      </c>
      <c r="BQ8" s="72">
        <v>14160</v>
      </c>
      <c r="BR8" s="72">
        <v>12337</v>
      </c>
      <c r="BS8" s="72">
        <v>7360</v>
      </c>
      <c r="BT8" s="73">
        <v>7237</v>
      </c>
      <c r="BU8" s="73">
        <v>-4111</v>
      </c>
      <c r="BV8" s="72">
        <v>19504</v>
      </c>
      <c r="BW8" s="72">
        <v>18068</v>
      </c>
      <c r="BX8" s="72">
        <v>25902</v>
      </c>
      <c r="BY8" s="72">
        <v>23067</v>
      </c>
      <c r="BZ8" s="72">
        <v>4197</v>
      </c>
      <c r="CA8" s="70">
        <v>3932</v>
      </c>
      <c r="CB8" s="71" t="s">
        <v>119</v>
      </c>
      <c r="CC8" s="71" t="s">
        <v>119</v>
      </c>
      <c r="CD8" s="71" t="s">
        <v>119</v>
      </c>
      <c r="CE8" s="71" t="s">
        <v>119</v>
      </c>
      <c r="CF8" s="71" t="s">
        <v>119</v>
      </c>
      <c r="CG8" s="71" t="s">
        <v>119</v>
      </c>
      <c r="CH8" s="71" t="s">
        <v>119</v>
      </c>
      <c r="CI8" s="71" t="s">
        <v>119</v>
      </c>
      <c r="CJ8" s="71" t="s">
        <v>119</v>
      </c>
      <c r="CK8" s="71" t="s">
        <v>119</v>
      </c>
      <c r="CL8" s="68" t="s">
        <v>119</v>
      </c>
      <c r="CM8" s="70">
        <v>113909</v>
      </c>
      <c r="CN8" s="70">
        <v>216409</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283.7</v>
      </c>
      <c r="DF8" s="71">
        <v>263.39999999999998</v>
      </c>
      <c r="DG8" s="71">
        <v>178.3</v>
      </c>
      <c r="DH8" s="71">
        <v>1310.7</v>
      </c>
      <c r="DI8" s="71">
        <v>110.8</v>
      </c>
      <c r="DJ8" s="68">
        <v>183.4</v>
      </c>
      <c r="DK8" s="71">
        <v>170.3</v>
      </c>
      <c r="DL8" s="71">
        <v>178.5</v>
      </c>
      <c r="DM8" s="71">
        <v>173.5</v>
      </c>
      <c r="DN8" s="71">
        <v>168.5</v>
      </c>
      <c r="DO8" s="71">
        <v>136.5</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2022-01-24T03:45:22Z</cp:lastPrinted>
  <dcterms:created xsi:type="dcterms:W3CDTF">2021-12-17T06:04:04Z</dcterms:created>
  <dcterms:modified xsi:type="dcterms:W3CDTF">2022-02-01T01:11:00Z</dcterms:modified>
  <cp:category/>
</cp:coreProperties>
</file>