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5電気○\"/>
    </mc:Choice>
  </mc:AlternateContent>
  <workbookProtection workbookAlgorithmName="SHA-512" workbookHashValue="sAjG8NJO9VGeo4MiwK4gFhVYWK7EnCuHkV9WcS2zt7Wcj1nm4thgkALa4lYxMJgX0faV/+cQPmQF18BBHFztAA==" workbookSaltValue="CtcJ04tV+c8HKOXf3w22Hw==" workbookSpinCount="100000" lockStructure="1"/>
  <bookViews>
    <workbookView xWindow="0" yWindow="0" windowWidth="20490" windowHeight="753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J8" i="5" s="1"/>
  <c r="L6" i="5"/>
  <c r="K6" i="5"/>
  <c r="J3" i="4" s="1"/>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L11" i="4"/>
  <c r="MN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ME10" i="5"/>
  <c r="KF10" i="5"/>
  <c r="IQ10" i="5"/>
  <c r="HC10" i="5"/>
  <c r="FN10" i="5"/>
  <c r="DY10" i="5"/>
  <c r="CJ10" i="5"/>
  <c r="N11" i="4"/>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KC10" i="5"/>
  <c r="IN10" i="5"/>
  <c r="GZ10" i="5"/>
  <c r="FK10" i="5"/>
  <c r="DV10" i="5"/>
  <c r="CG10" i="5"/>
  <c r="H11" i="4"/>
  <c r="LR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MK10" i="5"/>
  <c r="KL10" i="5"/>
  <c r="IX10" i="5"/>
  <c r="HI10" i="5"/>
  <c r="FT10" i="5"/>
  <c r="EE10" i="5"/>
  <c r="CP10" i="5"/>
  <c r="AY10" i="5"/>
  <c r="KB10" i="5"/>
  <c r="IM10" i="5"/>
  <c r="GY10" i="5"/>
  <c r="FJ10" i="5"/>
  <c r="DU10" i="5"/>
  <c r="CF10" i="5"/>
  <c r="F11" i="4"/>
  <c r="FX18" i="5"/>
  <c r="FT18" i="5"/>
  <c r="FV12" i="5"/>
  <c r="FW18" i="5"/>
  <c r="FU12" i="5"/>
  <c r="FV18" i="5"/>
  <c r="FX12" i="5"/>
  <c r="FT12" i="5"/>
  <c r="FU18" i="5"/>
  <c r="FW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KD10" i="5"/>
  <c r="IO10" i="5"/>
  <c r="HA10" i="5"/>
  <c r="FL10" i="5"/>
  <c r="DW10" i="5"/>
  <c r="CH10" i="5"/>
  <c r="J11" i="4"/>
  <c r="LS10" i="5"/>
  <c r="LI10" i="5"/>
  <c r="JT10" i="5"/>
  <c r="IE10" i="5"/>
  <c r="GP10" i="5"/>
  <c r="FB10" i="5"/>
  <c r="DM10" i="5"/>
  <c r="BW10" i="5"/>
  <c r="KY10" i="5"/>
  <c r="JJ10" i="5"/>
  <c r="HU10" i="5"/>
  <c r="GF10" i="5"/>
  <c r="EQ10" i="5"/>
  <c r="DC10" i="5"/>
  <c r="BL10" i="5"/>
  <c r="FB18" i="5"/>
  <c r="FD12" i="5"/>
  <c r="EZ12" i="5"/>
  <c r="FA18" i="5"/>
  <c r="FC12" i="5"/>
  <c r="FD18" i="5"/>
  <c r="EZ18" i="5"/>
  <c r="FB12" i="5"/>
  <c r="FC18" i="5"/>
  <c r="FA12" i="5"/>
</calcChain>
</file>

<file path=xl/sharedStrings.xml><?xml version="1.0" encoding="utf-8"?>
<sst xmlns="http://schemas.openxmlformats.org/spreadsheetml/2006/main" count="1002" uniqueCount="286">
  <si>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</si>
  <si>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</si>
  <si>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</si>
  <si>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</si>
  <si>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</si>
  <si>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</si>
  <si>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</si>
  <si>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</si>
  <si>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修繕等に充てるための水上太陽光発電管理基金に積み立てることを基本としている。積み立てた後、なお残額がある場合には、一般会計に繰り出し、環境衛生事業に活用することとしている。今後も事業運営に必要な財源を確保しつつ、一般会計への繰り出しを通じて住民の福祉の向上に努める方針としている。
基金への積立
　名称：水上太陽光発電管理基金　500千円
　目的：・・・・・・・将来の施設修繕等
一般会計への繰出し
　目的：環境衛生事業　13,907千円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</si>
  <si>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</si>
  <si>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</si>
  <si>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</si>
  <si>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</si>
  <si>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</si>
  <si>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</si>
  <si>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</si>
  <si>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</si>
  <si>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</si>
  <si>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</si>
  <si>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</si>
  <si>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</si>
  <si>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</si>
  <si>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</si>
  <si>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</si>
  <si>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</si>
  <si>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</si>
  <si>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</si>
  <si>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</si>
  <si>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</si>
  <si>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</si>
  <si>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</si>
  <si>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</si>
  <si>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</si>
  <si>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</si>
  <si>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</si>
  <si>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</si>
  <si>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</si>
  <si>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</si>
  <si>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</si>
  <si>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</si>
  <si>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</si>
  <si>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</si>
  <si>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</si>
  <si>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</si>
  <si>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</si>
  <si>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</si>
  <si>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</si>
  <si>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</si>
  <si>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</si>
  <si>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</si>
  <si>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</si>
  <si>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</si>
  <si>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</si>
  <si>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</si>
  <si>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</si>
  <si>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</si>
  <si>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</si>
  <si>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</si>
  <si>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</si>
  <si>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</si>
  <si>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</si>
  <si>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</si>
  <si>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</si>
  <si>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</si>
  <si>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</si>
  <si>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</si>
  <si>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</si>
  <si>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</si>
  <si>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</si>
  <si>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</si>
  <si>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</si>
  <si>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</si>
  <si>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</si>
  <si>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</si>
  <si>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</si>
  <si>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</si>
  <si>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</si>
  <si>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</si>
  <si>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</si>
  <si>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</si>
  <si>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</si>
  <si>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</si>
  <si>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</si>
  <si>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</si>
  <si>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</si>
  <si>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</si>
  <si>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</si>
  <si>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</si>
  <si>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</si>
  <si>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</si>
  <si>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</si>
  <si>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</si>
  <si>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</si>
  <si>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</si>
  <si>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</si>
  <si>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</si>
  <si>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</si>
  <si>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</si>
  <si>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</si>
  <si>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</si>
  <si>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</si>
  <si>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</si>
  <si>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</si>
  <si>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</si>
  <si>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</si>
  <si>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</si>
  <si>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</si>
  <si>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</si>
  <si>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</si>
  <si>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</si>
  <si>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</si>
  <si>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</si>
  <si>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</si>
  <si>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</si>
  <si>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</si>
  <si>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</si>
  <si>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</si>
  <si>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</si>
  <si>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</si>
  <si>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</si>
  <si>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</si>
  <si>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232297</t>
  </si>
  <si>
    <t>47</t>
  </si>
  <si>
    <t>04</t>
  </si>
  <si>
    <t>0</t>
  </si>
  <si>
    <t>000</t>
  </si>
  <si>
    <t>愛知県　豊明市</t>
  </si>
  <si>
    <t>法非適用</t>
  </si>
  <si>
    <t>電気事業</t>
  </si>
  <si>
    <t>非設置</t>
  </si>
  <si>
    <t>該当数値なし</t>
  </si>
  <si>
    <t>-</t>
  </si>
  <si>
    <t>令和19年 3月27日　豊明市水上メガソーラー発電所</t>
  </si>
  <si>
    <t>無</t>
  </si>
  <si>
    <t>中部電力ミライズ株式会社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</si>
  <si>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</si>
  <si>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</si>
  <si>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</si>
  <si>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</si>
  <si>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</si>
  <si>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</si>
  <si>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</si>
  <si>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</si>
  <si>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</si>
  <si>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</si>
  <si>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</si>
  <si>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</si>
  <si>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</si>
  <si>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</si>
  <si>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</si>
  <si>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</si>
  <si>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</si>
  <si>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</si>
  <si>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</si>
  <si>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</si>
  <si>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</si>
  <si>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</si>
  <si>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</si>
  <si>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</si>
  <si>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</si>
  <si>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</si>
  <si>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</si>
  <si>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</si>
  <si>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</si>
  <si>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</si>
  <si>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</si>
  <si>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</si>
  <si>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</si>
  <si>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</si>
  <si>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</si>
  <si>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</si>
  <si>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</si>
  <si>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</si>
  <si>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</si>
  <si>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</si>
  <si>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</si>
  <si>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</si>
  <si>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</si>
  <si>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</si>
  <si>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</si>
  <si>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</si>
  <si>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</si>
  <si>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</si>
  <si>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</si>
  <si>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</si>
  <si>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</si>
  <si>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</si>
  <si>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</si>
  <si>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</si>
  <si>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</si>
  <si>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</si>
  <si>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</si>
  <si>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</si>
  <si>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</si>
  <si>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</si>
  <si>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</si>
  <si>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</si>
  <si>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</si>
  <si>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</si>
  <si>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</si>
  <si>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</si>
  <si>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</si>
  <si>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</si>
  <si>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</si>
  <si>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</si>
  <si>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</si>
  <si>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</si>
  <si>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</si>
  <si>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</si>
  <si>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</si>
  <si>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</si>
  <si>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</si>
  <si>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</si>
  <si>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</si>
  <si>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</si>
  <si>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</si>
  <si>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</si>
  <si>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</si>
  <si>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</si>
  <si>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</si>
  <si>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</si>
  <si>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</si>
  <si>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</si>
  <si>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</si>
  <si>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</si>
  <si>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</si>
  <si>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</si>
  <si>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</si>
  <si>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</si>
  <si>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</si>
  <si>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</si>
  <si>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</si>
  <si>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</si>
  <si>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</si>
  <si>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</si>
  <si>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</si>
  <si>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</si>
  <si>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</si>
  <si>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</si>
  <si>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</si>
  <si>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</si>
  <si>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</si>
  <si>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</si>
  <si>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</si>
  <si>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</si>
  <si>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</si>
  <si>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</si>
  <si>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</si>
  <si>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</si>
  <si>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</si>
  <si>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</si>
  <si>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</si>
  <si>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</si>
  <si>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</si>
  <si>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</si>
  <si>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</si>
  <si>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</si>
  <si>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</si>
  <si>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</si>
  <si>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</si>
  <si>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</si>
  <si>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</si>
  <si>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</si>
  <si>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</si>
  <si>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</si>
  <si>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</si>
  <si>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</si>
  <si>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</si>
  <si>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</si>
  <si>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</si>
  <si>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</si>
  <si>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</si>
  <si>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</si>
  <si>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</si>
  <si>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</si>
  <si>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</si>
  <si>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</si>
  <si>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</si>
  <si>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</si>
  <si>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</si>
  <si>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</si>
  <si>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</si>
  <si>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</si>
  <si>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豊明市水上太陽光発電事業は、平成28年６月に特別会計が創設され、市内のため池に発電出力1,500kwの施設を整備、平成29年３月28日より発電を開始した。
【収益的収支比率】
　平成30年度は地方債の繰上償還を行ったため、一時的に100％を下回ることとなった。令和元年度以降については、安定した売電収入を計上するとともに通常の償還に戻ったことより、100％を超える数値に回復している。
</t>
    <rPh sb="132" eb="134">
      <t>レイワ</t>
    </rPh>
    <rPh sb="134" eb="137">
      <t>ガンネンド</t>
    </rPh>
    <rPh sb="137" eb="139">
      <t>イコウ</t>
    </rPh>
    <phoneticPr fontId="5"/>
  </si>
  <si>
    <t>　歳入はすべて固定価格買取制度（ＦＩＴ）で占められており、ＦＩＴ終了後（令和19年３月）は歳入が大きく変動するリスクがある。
【設備利用率】
　売電収入は、6000万円を超える値で順調に推移しており、現時点では良好な経営状況を示している。ただし、将来的に設備の劣化が想定されるため、定期的な維持管理を適切に行うとともに、設備の故障等には迅速かつ効率的な対応を行う必要がある。
【修繕費比率】
　令和２年度は令和元年度に引き続き、アース接続修繕、太陽光パネル修繕を行い、前年度数値を若干上回ることとなった。</t>
    <rPh sb="211" eb="212">
      <t>ヒ</t>
    </rPh>
    <rPh sb="213" eb="214">
      <t>ツヅ</t>
    </rPh>
    <rPh sb="242" eb="244">
      <t>ジャッカン</t>
    </rPh>
    <phoneticPr fontId="5"/>
  </si>
  <si>
    <t>　国が定める固定価格買取制度（ＦＩＴ）による売電事業であり、20年間は安定した収益が見込まれる。リスクとしては、自然災害や機器不良などが考えられるが、発電状況を24時間遠隔監視し、早期改修、保険対応などを通じて安定した発電を継続するように努める。
　ＦＩＴ終了後（令和19年３月）の事業のあり方については、その後の売電収入の変動リスク等を踏まえて検討していく。
　経営戦略については、令和２年度に策定しており、今後も必要に応じて見直しを行いながら取組を着実に実行して行く。</t>
    <rPh sb="198" eb="200">
      <t>サクテイ</t>
    </rPh>
    <rPh sb="205" eb="207">
      <t>コンゴ</t>
    </rPh>
    <rPh sb="208" eb="210">
      <t>ヒツヨウ</t>
    </rPh>
    <rPh sb="211" eb="212">
      <t>オウ</t>
    </rPh>
    <rPh sb="214" eb="216">
      <t>ミナオ</t>
    </rPh>
    <rPh sb="218" eb="219">
      <t>オコナ</t>
    </rPh>
    <rPh sb="223" eb="225">
      <t>トリクミ</t>
    </rPh>
    <rPh sb="226" eb="228">
      <t>チャクジツ</t>
    </rPh>
    <rPh sb="229" eb="231">
      <t>ジッコウ</t>
    </rPh>
    <rPh sb="233" eb="234">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</si>
</sst>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14" fontId="4" fillId="0" borderId="11" xfId="2" applyNumberFormat="1" applyFont="1" applyFill="1" applyBorder="1" applyAlignment="1" applyProtection="1">
      <alignment horizontal="center" vertical="center" wrapText="1"/>
      <protection locked="0"/>
    </xf>
    <xf numFmtId="0" fontId="4" fillId="0" borderId="11" xfId="2" applyNumberFormat="1" applyFont="1" applyFill="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1389.2</c:v>
                </c:pt>
                <c:pt idx="1">
                  <c:v>244.2</c:v>
                </c:pt>
                <c:pt idx="2">
                  <c:v>79.099999999999994</c:v>
                </c:pt>
                <c:pt idx="3">
                  <c:v>146.30000000000001</c:v>
                </c:pt>
                <c:pt idx="4">
                  <c:v>136.9</c:v>
                </c:pt>
              </c:numCache>
            </c:numRef>
          </c:val>
          <c:extLst>
            <c:ext xmlns:c16="http://schemas.microsoft.com/office/drawing/2014/chart" uri="{C3380CC4-5D6E-409C-BE32-E72D297353CC}">
              <c16:uniqueId val="{00000000-F506-467B-8457-F125A4E17E73}"/>
            </c:ext>
          </c:extLst>
        </c:ser>
        <c:dLbls>
          <c:showLegendKey val="0"/>
          <c:showVal val="0"/>
          <c:showCatName val="0"/>
          <c:showSerName val="0"/>
          <c:showPercent val="0"/>
          <c:showBubbleSize val="0"/>
        </c:dLbls>
        <c:gapWidth val="180"/>
        <c:overlap val="-90"/>
        <c:axId val="381988160"/>
        <c:axId val="4547417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F506-467B-8457-F125A4E17E7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06-467B-8457-F125A4E17E73}"/>
            </c:ext>
          </c:extLst>
        </c:ser>
        <c:dLbls>
          <c:showLegendKey val="0"/>
          <c:showVal val="0"/>
          <c:showCatName val="0"/>
          <c:showSerName val="0"/>
          <c:showPercent val="0"/>
          <c:showBubbleSize val="0"/>
        </c:dLbls>
        <c:marker val="1"/>
        <c:smooth val="0"/>
        <c:axId val="381988160"/>
        <c:axId val="454741776"/>
      </c:lineChart>
      <c:catAx>
        <c:axId val="381988160"/>
        <c:scaling>
          <c:orientation val="minMax"/>
        </c:scaling>
        <c:delete val="0"/>
        <c:axPos val="b"/>
        <c:numFmt formatCode="General" sourceLinked="1"/>
        <c:majorTickMark val="none"/>
        <c:minorTickMark val="none"/>
        <c:tickLblPos val="none"/>
        <c:crossAx val="454741776"/>
        <c:crosses val="autoZero"/>
        <c:auto val="0"/>
        <c:lblAlgn val="ctr"/>
        <c:lblOffset val="100"/>
        <c:noMultiLvlLbl val="1"/>
      </c:catAx>
      <c:valAx>
        <c:axId val="45474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988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4384-4EC6-966D-7B93CD896D41}"/>
            </c:ext>
          </c:extLst>
        </c:ser>
        <c:dLbls>
          <c:showLegendKey val="0"/>
          <c:showVal val="0"/>
          <c:showCatName val="0"/>
          <c:showSerName val="0"/>
          <c:showPercent val="0"/>
          <c:showBubbleSize val="0"/>
        </c:dLbls>
        <c:gapWidth val="180"/>
        <c:overlap val="-90"/>
        <c:axId val="455805656"/>
        <c:axId val="4558064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4384-4EC6-966D-7B93CD896D41}"/>
            </c:ext>
          </c:extLst>
        </c:ser>
        <c:dLbls>
          <c:showLegendKey val="0"/>
          <c:showVal val="0"/>
          <c:showCatName val="0"/>
          <c:showSerName val="0"/>
          <c:showPercent val="0"/>
          <c:showBubbleSize val="0"/>
        </c:dLbls>
        <c:marker val="1"/>
        <c:smooth val="0"/>
        <c:axId val="455805656"/>
        <c:axId val="455806440"/>
      </c:lineChart>
      <c:catAx>
        <c:axId val="455805656"/>
        <c:scaling>
          <c:orientation val="minMax"/>
        </c:scaling>
        <c:delete val="0"/>
        <c:axPos val="b"/>
        <c:numFmt formatCode="General" sourceLinked="1"/>
        <c:majorTickMark val="none"/>
        <c:minorTickMark val="none"/>
        <c:tickLblPos val="none"/>
        <c:crossAx val="455806440"/>
        <c:crosses val="autoZero"/>
        <c:auto val="0"/>
        <c:lblAlgn val="ctr"/>
        <c:lblOffset val="100"/>
        <c:noMultiLvlLbl val="1"/>
      </c:catAx>
      <c:valAx>
        <c:axId val="455806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5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1-4192-8DF9-8D96BA1BD357}"/>
            </c:ext>
          </c:extLst>
        </c:ser>
        <c:dLbls>
          <c:showLegendKey val="0"/>
          <c:showVal val="0"/>
          <c:showCatName val="0"/>
          <c:showSerName val="0"/>
          <c:showPercent val="0"/>
          <c:showBubbleSize val="0"/>
        </c:dLbls>
        <c:gapWidth val="180"/>
        <c:overlap val="-90"/>
        <c:axId val="455807224"/>
        <c:axId val="4558060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1-4192-8DF9-8D96BA1BD357}"/>
            </c:ext>
          </c:extLst>
        </c:ser>
        <c:dLbls>
          <c:showLegendKey val="0"/>
          <c:showVal val="0"/>
          <c:showCatName val="0"/>
          <c:showSerName val="0"/>
          <c:showPercent val="0"/>
          <c:showBubbleSize val="0"/>
        </c:dLbls>
        <c:marker val="1"/>
        <c:smooth val="0"/>
        <c:axId val="455807224"/>
        <c:axId val="455806048"/>
      </c:lineChart>
      <c:catAx>
        <c:axId val="455807224"/>
        <c:scaling>
          <c:orientation val="minMax"/>
        </c:scaling>
        <c:delete val="0"/>
        <c:axPos val="b"/>
        <c:numFmt formatCode="General" sourceLinked="1"/>
        <c:majorTickMark val="none"/>
        <c:minorTickMark val="none"/>
        <c:tickLblPos val="none"/>
        <c:crossAx val="455806048"/>
        <c:crosses val="autoZero"/>
        <c:auto val="0"/>
        <c:lblAlgn val="ctr"/>
        <c:lblOffset val="100"/>
        <c:noMultiLvlLbl val="1"/>
      </c:catAx>
      <c:valAx>
        <c:axId val="45580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7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F-4381-B1A0-A31306B47E50}"/>
            </c:ext>
          </c:extLst>
        </c:ser>
        <c:dLbls>
          <c:showLegendKey val="0"/>
          <c:showVal val="0"/>
          <c:showCatName val="0"/>
          <c:showSerName val="0"/>
          <c:showPercent val="0"/>
          <c:showBubbleSize val="0"/>
        </c:dLbls>
        <c:gapWidth val="180"/>
        <c:overlap val="-90"/>
        <c:axId val="456326880"/>
        <c:axId val="45632962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F-4381-B1A0-A31306B47E50}"/>
            </c:ext>
          </c:extLst>
        </c:ser>
        <c:dLbls>
          <c:showLegendKey val="0"/>
          <c:showVal val="0"/>
          <c:showCatName val="0"/>
          <c:showSerName val="0"/>
          <c:showPercent val="0"/>
          <c:showBubbleSize val="0"/>
        </c:dLbls>
        <c:marker val="1"/>
        <c:smooth val="0"/>
        <c:axId val="456326880"/>
        <c:axId val="456329624"/>
      </c:lineChart>
      <c:catAx>
        <c:axId val="456326880"/>
        <c:scaling>
          <c:orientation val="minMax"/>
        </c:scaling>
        <c:delete val="0"/>
        <c:axPos val="b"/>
        <c:numFmt formatCode="General" sourceLinked="1"/>
        <c:majorTickMark val="none"/>
        <c:minorTickMark val="none"/>
        <c:tickLblPos val="none"/>
        <c:crossAx val="456329624"/>
        <c:crosses val="autoZero"/>
        <c:auto val="0"/>
        <c:lblAlgn val="ctr"/>
        <c:lblOffset val="100"/>
        <c:noMultiLvlLbl val="1"/>
      </c:catAx>
      <c:valAx>
        <c:axId val="456329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32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9-4332-99F3-CDAB754357F3}"/>
            </c:ext>
          </c:extLst>
        </c:ser>
        <c:dLbls>
          <c:showLegendKey val="0"/>
          <c:showVal val="0"/>
          <c:showCatName val="0"/>
          <c:showSerName val="0"/>
          <c:showPercent val="0"/>
          <c:showBubbleSize val="0"/>
        </c:dLbls>
        <c:gapWidth val="180"/>
        <c:overlap val="-90"/>
        <c:axId val="456324136"/>
        <c:axId val="45632923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9-4332-99F3-CDAB754357F3}"/>
            </c:ext>
          </c:extLst>
        </c:ser>
        <c:dLbls>
          <c:showLegendKey val="0"/>
          <c:showVal val="0"/>
          <c:showCatName val="0"/>
          <c:showSerName val="0"/>
          <c:showPercent val="0"/>
          <c:showBubbleSize val="0"/>
        </c:dLbls>
        <c:marker val="1"/>
        <c:smooth val="0"/>
        <c:axId val="456324136"/>
        <c:axId val="456329232"/>
      </c:lineChart>
      <c:catAx>
        <c:axId val="456324136"/>
        <c:scaling>
          <c:orientation val="minMax"/>
        </c:scaling>
        <c:delete val="0"/>
        <c:axPos val="b"/>
        <c:numFmt formatCode="General" sourceLinked="1"/>
        <c:majorTickMark val="none"/>
        <c:minorTickMark val="none"/>
        <c:tickLblPos val="none"/>
        <c:crossAx val="456329232"/>
        <c:crosses val="autoZero"/>
        <c:auto val="0"/>
        <c:lblAlgn val="ctr"/>
        <c:lblOffset val="100"/>
        <c:noMultiLvlLbl val="1"/>
      </c:catAx>
      <c:valAx>
        <c:axId val="45632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6324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8-4577-B3B4-90B402EEF69C}"/>
            </c:ext>
          </c:extLst>
        </c:ser>
        <c:dLbls>
          <c:showLegendKey val="0"/>
          <c:showVal val="0"/>
          <c:showCatName val="0"/>
          <c:showSerName val="0"/>
          <c:showPercent val="0"/>
          <c:showBubbleSize val="0"/>
        </c:dLbls>
        <c:gapWidth val="180"/>
        <c:overlap val="-90"/>
        <c:axId val="456323352"/>
        <c:axId val="45632648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8-4577-B3B4-90B402EEF69C}"/>
            </c:ext>
          </c:extLst>
        </c:ser>
        <c:dLbls>
          <c:showLegendKey val="0"/>
          <c:showVal val="0"/>
          <c:showCatName val="0"/>
          <c:showSerName val="0"/>
          <c:showPercent val="0"/>
          <c:showBubbleSize val="0"/>
        </c:dLbls>
        <c:marker val="1"/>
        <c:smooth val="0"/>
        <c:axId val="456323352"/>
        <c:axId val="456326488"/>
      </c:lineChart>
      <c:catAx>
        <c:axId val="456323352"/>
        <c:scaling>
          <c:orientation val="minMax"/>
        </c:scaling>
        <c:delete val="0"/>
        <c:axPos val="b"/>
        <c:numFmt formatCode="General" sourceLinked="1"/>
        <c:majorTickMark val="none"/>
        <c:minorTickMark val="none"/>
        <c:tickLblPos val="none"/>
        <c:crossAx val="456326488"/>
        <c:crosses val="autoZero"/>
        <c:auto val="0"/>
        <c:lblAlgn val="ctr"/>
        <c:lblOffset val="100"/>
        <c:noMultiLvlLbl val="1"/>
      </c:catAx>
      <c:valAx>
        <c:axId val="456326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323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7-4166-A89F-0DE70DC3331B}"/>
            </c:ext>
          </c:extLst>
        </c:ser>
        <c:dLbls>
          <c:showLegendKey val="0"/>
          <c:showVal val="0"/>
          <c:showCatName val="0"/>
          <c:showSerName val="0"/>
          <c:showPercent val="0"/>
          <c:showBubbleSize val="0"/>
        </c:dLbls>
        <c:gapWidth val="180"/>
        <c:overlap val="-90"/>
        <c:axId val="456325312"/>
        <c:axId val="4563272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7-4166-A89F-0DE70DC3331B}"/>
            </c:ext>
          </c:extLst>
        </c:ser>
        <c:dLbls>
          <c:showLegendKey val="0"/>
          <c:showVal val="0"/>
          <c:showCatName val="0"/>
          <c:showSerName val="0"/>
          <c:showPercent val="0"/>
          <c:showBubbleSize val="0"/>
        </c:dLbls>
        <c:marker val="1"/>
        <c:smooth val="0"/>
        <c:axId val="456325312"/>
        <c:axId val="456327272"/>
      </c:lineChart>
      <c:catAx>
        <c:axId val="456325312"/>
        <c:scaling>
          <c:orientation val="minMax"/>
        </c:scaling>
        <c:delete val="0"/>
        <c:axPos val="b"/>
        <c:numFmt formatCode="General" sourceLinked="1"/>
        <c:majorTickMark val="none"/>
        <c:minorTickMark val="none"/>
        <c:tickLblPos val="none"/>
        <c:crossAx val="456327272"/>
        <c:crosses val="autoZero"/>
        <c:auto val="0"/>
        <c:lblAlgn val="ctr"/>
        <c:lblOffset val="100"/>
        <c:noMultiLvlLbl val="1"/>
      </c:catAx>
      <c:valAx>
        <c:axId val="45632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32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C7-4923-86AC-7A70FC3F4BF7}"/>
            </c:ext>
          </c:extLst>
        </c:ser>
        <c:dLbls>
          <c:showLegendKey val="0"/>
          <c:showVal val="0"/>
          <c:showCatName val="0"/>
          <c:showSerName val="0"/>
          <c:showPercent val="0"/>
          <c:showBubbleSize val="0"/>
        </c:dLbls>
        <c:gapWidth val="180"/>
        <c:overlap val="-90"/>
        <c:axId val="456328448"/>
        <c:axId val="4563304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C7-4923-86AC-7A70FC3F4BF7}"/>
            </c:ext>
          </c:extLst>
        </c:ser>
        <c:dLbls>
          <c:showLegendKey val="0"/>
          <c:showVal val="0"/>
          <c:showCatName val="0"/>
          <c:showSerName val="0"/>
          <c:showPercent val="0"/>
          <c:showBubbleSize val="0"/>
        </c:dLbls>
        <c:marker val="1"/>
        <c:smooth val="0"/>
        <c:axId val="456328448"/>
        <c:axId val="456330408"/>
      </c:lineChart>
      <c:catAx>
        <c:axId val="456328448"/>
        <c:scaling>
          <c:orientation val="minMax"/>
        </c:scaling>
        <c:delete val="0"/>
        <c:axPos val="b"/>
        <c:numFmt formatCode="General" sourceLinked="1"/>
        <c:majorTickMark val="none"/>
        <c:minorTickMark val="none"/>
        <c:tickLblPos val="none"/>
        <c:crossAx val="456330408"/>
        <c:crosses val="autoZero"/>
        <c:auto val="0"/>
        <c:lblAlgn val="ctr"/>
        <c:lblOffset val="100"/>
        <c:noMultiLvlLbl val="1"/>
      </c:catAx>
      <c:valAx>
        <c:axId val="456330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32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E3-4E66-9FE1-DC393CB42D97}"/>
            </c:ext>
          </c:extLst>
        </c:ser>
        <c:dLbls>
          <c:showLegendKey val="0"/>
          <c:showVal val="0"/>
          <c:showCatName val="0"/>
          <c:showSerName val="0"/>
          <c:showPercent val="0"/>
          <c:showBubbleSize val="0"/>
        </c:dLbls>
        <c:gapWidth val="180"/>
        <c:overlap val="-90"/>
        <c:axId val="456327664"/>
        <c:axId val="4563229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3-4E66-9FE1-DC393CB42D97}"/>
            </c:ext>
          </c:extLst>
        </c:ser>
        <c:dLbls>
          <c:showLegendKey val="0"/>
          <c:showVal val="0"/>
          <c:showCatName val="0"/>
          <c:showSerName val="0"/>
          <c:showPercent val="0"/>
          <c:showBubbleSize val="0"/>
        </c:dLbls>
        <c:marker val="1"/>
        <c:smooth val="0"/>
        <c:axId val="456327664"/>
        <c:axId val="456322960"/>
      </c:lineChart>
      <c:catAx>
        <c:axId val="456327664"/>
        <c:scaling>
          <c:orientation val="minMax"/>
        </c:scaling>
        <c:delete val="0"/>
        <c:axPos val="b"/>
        <c:numFmt formatCode="General" sourceLinked="1"/>
        <c:majorTickMark val="none"/>
        <c:minorTickMark val="none"/>
        <c:tickLblPos val="none"/>
        <c:crossAx val="456322960"/>
        <c:crosses val="autoZero"/>
        <c:auto val="0"/>
        <c:lblAlgn val="ctr"/>
        <c:lblOffset val="100"/>
        <c:noMultiLvlLbl val="1"/>
      </c:catAx>
      <c:valAx>
        <c:axId val="45632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327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DE-4D11-A14C-27E5D8B4EB0B}"/>
            </c:ext>
          </c:extLst>
        </c:ser>
        <c:dLbls>
          <c:showLegendKey val="0"/>
          <c:showVal val="0"/>
          <c:showCatName val="0"/>
          <c:showSerName val="0"/>
          <c:showPercent val="0"/>
          <c:showBubbleSize val="0"/>
        </c:dLbls>
        <c:gapWidth val="180"/>
        <c:overlap val="-90"/>
        <c:axId val="456755288"/>
        <c:axId val="45675019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E-4D11-A14C-27E5D8B4EB0B}"/>
            </c:ext>
          </c:extLst>
        </c:ser>
        <c:dLbls>
          <c:showLegendKey val="0"/>
          <c:showVal val="0"/>
          <c:showCatName val="0"/>
          <c:showSerName val="0"/>
          <c:showPercent val="0"/>
          <c:showBubbleSize val="0"/>
        </c:dLbls>
        <c:marker val="1"/>
        <c:smooth val="0"/>
        <c:axId val="456755288"/>
        <c:axId val="456750192"/>
      </c:lineChart>
      <c:catAx>
        <c:axId val="456755288"/>
        <c:scaling>
          <c:orientation val="minMax"/>
        </c:scaling>
        <c:delete val="0"/>
        <c:axPos val="b"/>
        <c:numFmt formatCode="General" sourceLinked="1"/>
        <c:majorTickMark val="none"/>
        <c:minorTickMark val="none"/>
        <c:tickLblPos val="none"/>
        <c:crossAx val="456750192"/>
        <c:crosses val="autoZero"/>
        <c:auto val="0"/>
        <c:lblAlgn val="ctr"/>
        <c:lblOffset val="100"/>
        <c:noMultiLvlLbl val="1"/>
      </c:catAx>
      <c:valAx>
        <c:axId val="45675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5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4-4AFE-903F-D23662B1BB4F}"/>
            </c:ext>
          </c:extLst>
        </c:ser>
        <c:dLbls>
          <c:showLegendKey val="0"/>
          <c:showVal val="0"/>
          <c:showCatName val="0"/>
          <c:showSerName val="0"/>
          <c:showPercent val="0"/>
          <c:showBubbleSize val="0"/>
        </c:dLbls>
        <c:gapWidth val="180"/>
        <c:overlap val="-90"/>
        <c:axId val="456751760"/>
        <c:axId val="4567494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4-4AFE-903F-D23662B1BB4F}"/>
            </c:ext>
          </c:extLst>
        </c:ser>
        <c:dLbls>
          <c:showLegendKey val="0"/>
          <c:showVal val="0"/>
          <c:showCatName val="0"/>
          <c:showSerName val="0"/>
          <c:showPercent val="0"/>
          <c:showBubbleSize val="0"/>
        </c:dLbls>
        <c:marker val="1"/>
        <c:smooth val="0"/>
        <c:axId val="456751760"/>
        <c:axId val="456749408"/>
      </c:lineChart>
      <c:catAx>
        <c:axId val="456751760"/>
        <c:scaling>
          <c:orientation val="minMax"/>
        </c:scaling>
        <c:delete val="0"/>
        <c:axPos val="b"/>
        <c:numFmt formatCode="General" sourceLinked="1"/>
        <c:majorTickMark val="none"/>
        <c:minorTickMark val="none"/>
        <c:tickLblPos val="none"/>
        <c:crossAx val="456749408"/>
        <c:crosses val="autoZero"/>
        <c:auto val="0"/>
        <c:lblAlgn val="ctr"/>
        <c:lblOffset val="100"/>
        <c:noMultiLvlLbl val="1"/>
      </c:catAx>
      <c:valAx>
        <c:axId val="45674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0</c:v>
                </c:pt>
                <c:pt idx="1">
                  <c:v>551.70000000000005</c:v>
                </c:pt>
                <c:pt idx="2">
                  <c:v>392.7</c:v>
                </c:pt>
                <c:pt idx="3">
                  <c:v>402.8</c:v>
                </c:pt>
                <c:pt idx="4">
                  <c:v>371.9</c:v>
                </c:pt>
              </c:numCache>
            </c:numRef>
          </c:val>
          <c:extLst>
            <c:ext xmlns:c16="http://schemas.microsoft.com/office/drawing/2014/chart" uri="{C3380CC4-5D6E-409C-BE32-E72D297353CC}">
              <c16:uniqueId val="{00000000-3D69-48E1-BF76-C75A7D1097E9}"/>
            </c:ext>
          </c:extLst>
        </c:ser>
        <c:dLbls>
          <c:showLegendKey val="0"/>
          <c:showVal val="0"/>
          <c:showCatName val="0"/>
          <c:showSerName val="0"/>
          <c:showPercent val="0"/>
          <c:showBubbleSize val="0"/>
        </c:dLbls>
        <c:gapWidth val="180"/>
        <c:overlap val="-90"/>
        <c:axId val="454895704"/>
        <c:axId val="45489335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D69-48E1-BF76-C75A7D1097E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D69-48E1-BF76-C75A7D1097E9}"/>
            </c:ext>
          </c:extLst>
        </c:ser>
        <c:dLbls>
          <c:showLegendKey val="0"/>
          <c:showVal val="0"/>
          <c:showCatName val="0"/>
          <c:showSerName val="0"/>
          <c:showPercent val="0"/>
          <c:showBubbleSize val="0"/>
        </c:dLbls>
        <c:marker val="1"/>
        <c:smooth val="0"/>
        <c:axId val="454895704"/>
        <c:axId val="454893352"/>
      </c:lineChart>
      <c:catAx>
        <c:axId val="454895704"/>
        <c:scaling>
          <c:orientation val="minMax"/>
        </c:scaling>
        <c:delete val="0"/>
        <c:axPos val="b"/>
        <c:numFmt formatCode="General" sourceLinked="1"/>
        <c:majorTickMark val="none"/>
        <c:minorTickMark val="none"/>
        <c:tickLblPos val="none"/>
        <c:crossAx val="454893352"/>
        <c:crosses val="autoZero"/>
        <c:auto val="0"/>
        <c:lblAlgn val="ctr"/>
        <c:lblOffset val="100"/>
        <c:noMultiLvlLbl val="1"/>
      </c:catAx>
      <c:valAx>
        <c:axId val="45489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5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B-44C7-A776-176810191FAF}"/>
            </c:ext>
          </c:extLst>
        </c:ser>
        <c:dLbls>
          <c:showLegendKey val="0"/>
          <c:showVal val="0"/>
          <c:showCatName val="0"/>
          <c:showSerName val="0"/>
          <c:showPercent val="0"/>
          <c:showBubbleSize val="0"/>
        </c:dLbls>
        <c:gapWidth val="180"/>
        <c:overlap val="-90"/>
        <c:axId val="456754896"/>
        <c:axId val="45674980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B-44C7-A776-176810191FAF}"/>
            </c:ext>
          </c:extLst>
        </c:ser>
        <c:dLbls>
          <c:showLegendKey val="0"/>
          <c:showVal val="0"/>
          <c:showCatName val="0"/>
          <c:showSerName val="0"/>
          <c:showPercent val="0"/>
          <c:showBubbleSize val="0"/>
        </c:dLbls>
        <c:marker val="1"/>
        <c:smooth val="0"/>
        <c:axId val="456754896"/>
        <c:axId val="456749800"/>
      </c:lineChart>
      <c:catAx>
        <c:axId val="456754896"/>
        <c:scaling>
          <c:orientation val="minMax"/>
        </c:scaling>
        <c:delete val="0"/>
        <c:axPos val="b"/>
        <c:numFmt formatCode="General" sourceLinked="1"/>
        <c:majorTickMark val="none"/>
        <c:minorTickMark val="none"/>
        <c:tickLblPos val="none"/>
        <c:crossAx val="456749800"/>
        <c:crosses val="autoZero"/>
        <c:auto val="0"/>
        <c:lblAlgn val="ctr"/>
        <c:lblOffset val="100"/>
        <c:noMultiLvlLbl val="1"/>
      </c:catAx>
      <c:valAx>
        <c:axId val="456749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5-41E4-9F28-416BEF5B90A5}"/>
            </c:ext>
          </c:extLst>
        </c:ser>
        <c:dLbls>
          <c:showLegendKey val="0"/>
          <c:showVal val="0"/>
          <c:showCatName val="0"/>
          <c:showSerName val="0"/>
          <c:showPercent val="0"/>
          <c:showBubbleSize val="0"/>
        </c:dLbls>
        <c:gapWidth val="180"/>
        <c:overlap val="-90"/>
        <c:axId val="456753328"/>
        <c:axId val="4567505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5-41E4-9F28-416BEF5B90A5}"/>
            </c:ext>
          </c:extLst>
        </c:ser>
        <c:dLbls>
          <c:showLegendKey val="0"/>
          <c:showVal val="0"/>
          <c:showCatName val="0"/>
          <c:showSerName val="0"/>
          <c:showPercent val="0"/>
          <c:showBubbleSize val="0"/>
        </c:dLbls>
        <c:marker val="1"/>
        <c:smooth val="0"/>
        <c:axId val="456753328"/>
        <c:axId val="456750584"/>
      </c:lineChart>
      <c:catAx>
        <c:axId val="456753328"/>
        <c:scaling>
          <c:orientation val="minMax"/>
        </c:scaling>
        <c:delete val="0"/>
        <c:axPos val="b"/>
        <c:numFmt formatCode="General" sourceLinked="1"/>
        <c:majorTickMark val="none"/>
        <c:minorTickMark val="none"/>
        <c:tickLblPos val="none"/>
        <c:crossAx val="456750584"/>
        <c:crosses val="autoZero"/>
        <c:auto val="0"/>
        <c:lblAlgn val="ctr"/>
        <c:lblOffset val="100"/>
        <c:noMultiLvlLbl val="1"/>
      </c:catAx>
      <c:valAx>
        <c:axId val="456750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D-4AA9-96DA-A72043506FF3}"/>
            </c:ext>
          </c:extLst>
        </c:ser>
        <c:dLbls>
          <c:showLegendKey val="0"/>
          <c:showVal val="0"/>
          <c:showCatName val="0"/>
          <c:showSerName val="0"/>
          <c:showPercent val="0"/>
          <c:showBubbleSize val="0"/>
        </c:dLbls>
        <c:gapWidth val="180"/>
        <c:overlap val="-90"/>
        <c:axId val="456751368"/>
        <c:axId val="4567541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D-4AA9-96DA-A72043506FF3}"/>
            </c:ext>
          </c:extLst>
        </c:ser>
        <c:dLbls>
          <c:showLegendKey val="0"/>
          <c:showVal val="0"/>
          <c:showCatName val="0"/>
          <c:showSerName val="0"/>
          <c:showPercent val="0"/>
          <c:showBubbleSize val="0"/>
        </c:dLbls>
        <c:marker val="1"/>
        <c:smooth val="0"/>
        <c:axId val="456751368"/>
        <c:axId val="456754112"/>
      </c:lineChart>
      <c:catAx>
        <c:axId val="456751368"/>
        <c:scaling>
          <c:orientation val="minMax"/>
        </c:scaling>
        <c:delete val="0"/>
        <c:axPos val="b"/>
        <c:numFmt formatCode="General" sourceLinked="1"/>
        <c:majorTickMark val="none"/>
        <c:minorTickMark val="none"/>
        <c:tickLblPos val="none"/>
        <c:crossAx val="456754112"/>
        <c:crosses val="autoZero"/>
        <c:auto val="0"/>
        <c:lblAlgn val="ctr"/>
        <c:lblOffset val="100"/>
        <c:noMultiLvlLbl val="1"/>
      </c:catAx>
      <c:valAx>
        <c:axId val="45675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8-4BF7-9950-FF6736002B10}"/>
            </c:ext>
          </c:extLst>
        </c:ser>
        <c:dLbls>
          <c:showLegendKey val="0"/>
          <c:showVal val="0"/>
          <c:showCatName val="0"/>
          <c:showSerName val="0"/>
          <c:showPercent val="0"/>
          <c:showBubbleSize val="0"/>
        </c:dLbls>
        <c:gapWidth val="180"/>
        <c:overlap val="-90"/>
        <c:axId val="456753720"/>
        <c:axId val="4567490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8-4BF7-9950-FF6736002B10}"/>
            </c:ext>
          </c:extLst>
        </c:ser>
        <c:dLbls>
          <c:showLegendKey val="0"/>
          <c:showVal val="0"/>
          <c:showCatName val="0"/>
          <c:showSerName val="0"/>
          <c:showPercent val="0"/>
          <c:showBubbleSize val="0"/>
        </c:dLbls>
        <c:marker val="1"/>
        <c:smooth val="0"/>
        <c:axId val="456753720"/>
        <c:axId val="456749016"/>
      </c:lineChart>
      <c:catAx>
        <c:axId val="456753720"/>
        <c:scaling>
          <c:orientation val="minMax"/>
        </c:scaling>
        <c:delete val="0"/>
        <c:axPos val="b"/>
        <c:numFmt formatCode="General" sourceLinked="1"/>
        <c:majorTickMark val="none"/>
        <c:minorTickMark val="none"/>
        <c:tickLblPos val="none"/>
        <c:crossAx val="456749016"/>
        <c:crosses val="autoZero"/>
        <c:auto val="0"/>
        <c:lblAlgn val="ctr"/>
        <c:lblOffset val="100"/>
        <c:noMultiLvlLbl val="1"/>
      </c:catAx>
      <c:valAx>
        <c:axId val="45674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3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F-4B1A-9DC9-B880CC2F63C0}"/>
            </c:ext>
          </c:extLst>
        </c:ser>
        <c:dLbls>
          <c:showLegendKey val="0"/>
          <c:showVal val="0"/>
          <c:showCatName val="0"/>
          <c:showSerName val="0"/>
          <c:showPercent val="0"/>
          <c:showBubbleSize val="0"/>
        </c:dLbls>
        <c:gapWidth val="180"/>
        <c:overlap val="-90"/>
        <c:axId val="456756072"/>
        <c:axId val="4567545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F-4B1A-9DC9-B880CC2F63C0}"/>
            </c:ext>
          </c:extLst>
        </c:ser>
        <c:dLbls>
          <c:showLegendKey val="0"/>
          <c:showVal val="0"/>
          <c:showCatName val="0"/>
          <c:showSerName val="0"/>
          <c:showPercent val="0"/>
          <c:showBubbleSize val="0"/>
        </c:dLbls>
        <c:marker val="1"/>
        <c:smooth val="0"/>
        <c:axId val="456756072"/>
        <c:axId val="456754504"/>
      </c:lineChart>
      <c:catAx>
        <c:axId val="456756072"/>
        <c:scaling>
          <c:orientation val="minMax"/>
        </c:scaling>
        <c:delete val="0"/>
        <c:axPos val="b"/>
        <c:numFmt formatCode="General" sourceLinked="1"/>
        <c:majorTickMark val="none"/>
        <c:minorTickMark val="none"/>
        <c:tickLblPos val="none"/>
        <c:crossAx val="456754504"/>
        <c:crosses val="autoZero"/>
        <c:auto val="0"/>
        <c:lblAlgn val="ctr"/>
        <c:lblOffset val="100"/>
        <c:noMultiLvlLbl val="1"/>
      </c:catAx>
      <c:valAx>
        <c:axId val="456754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560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C-4273-A55F-22079D71780A}"/>
            </c:ext>
          </c:extLst>
        </c:ser>
        <c:dLbls>
          <c:showLegendKey val="0"/>
          <c:showVal val="0"/>
          <c:showCatName val="0"/>
          <c:showSerName val="0"/>
          <c:showPercent val="0"/>
          <c:showBubbleSize val="0"/>
        </c:dLbls>
        <c:gapWidth val="180"/>
        <c:overlap val="-90"/>
        <c:axId val="457268272"/>
        <c:axId val="45726984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C-4273-A55F-22079D71780A}"/>
            </c:ext>
          </c:extLst>
        </c:ser>
        <c:dLbls>
          <c:showLegendKey val="0"/>
          <c:showVal val="0"/>
          <c:showCatName val="0"/>
          <c:showSerName val="0"/>
          <c:showPercent val="0"/>
          <c:showBubbleSize val="0"/>
        </c:dLbls>
        <c:marker val="1"/>
        <c:smooth val="0"/>
        <c:axId val="457268272"/>
        <c:axId val="457269840"/>
      </c:lineChart>
      <c:catAx>
        <c:axId val="457268272"/>
        <c:scaling>
          <c:orientation val="minMax"/>
        </c:scaling>
        <c:delete val="0"/>
        <c:axPos val="b"/>
        <c:numFmt formatCode="General" sourceLinked="1"/>
        <c:majorTickMark val="none"/>
        <c:minorTickMark val="none"/>
        <c:tickLblPos val="none"/>
        <c:crossAx val="457269840"/>
        <c:crosses val="autoZero"/>
        <c:auto val="0"/>
        <c:lblAlgn val="ctr"/>
        <c:lblOffset val="100"/>
        <c:noMultiLvlLbl val="1"/>
      </c:catAx>
      <c:valAx>
        <c:axId val="45726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6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0</c:v>
                </c:pt>
                <c:pt idx="1">
                  <c:v>17.399999999999999</c:v>
                </c:pt>
                <c:pt idx="2">
                  <c:v>17.600000000000001</c:v>
                </c:pt>
                <c:pt idx="3">
                  <c:v>17</c:v>
                </c:pt>
                <c:pt idx="4">
                  <c:v>16</c:v>
                </c:pt>
              </c:numCache>
            </c:numRef>
          </c:val>
          <c:extLst>
            <c:ext xmlns:c16="http://schemas.microsoft.com/office/drawing/2014/chart" uri="{C3380CC4-5D6E-409C-BE32-E72D297353CC}">
              <c16:uniqueId val="{00000000-EBAB-49DD-A544-0BB9C27E456A}"/>
            </c:ext>
          </c:extLst>
        </c:ser>
        <c:dLbls>
          <c:showLegendKey val="0"/>
          <c:showVal val="0"/>
          <c:showCatName val="0"/>
          <c:showSerName val="0"/>
          <c:showPercent val="0"/>
          <c:showBubbleSize val="0"/>
        </c:dLbls>
        <c:gapWidth val="180"/>
        <c:overlap val="-90"/>
        <c:axId val="457268664"/>
        <c:axId val="4572663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EBAB-49DD-A544-0BB9C27E456A}"/>
            </c:ext>
          </c:extLst>
        </c:ser>
        <c:dLbls>
          <c:showLegendKey val="0"/>
          <c:showVal val="0"/>
          <c:showCatName val="0"/>
          <c:showSerName val="0"/>
          <c:showPercent val="0"/>
          <c:showBubbleSize val="0"/>
        </c:dLbls>
        <c:marker val="1"/>
        <c:smooth val="0"/>
        <c:axId val="457268664"/>
        <c:axId val="457266312"/>
      </c:lineChart>
      <c:catAx>
        <c:axId val="457268664"/>
        <c:scaling>
          <c:orientation val="minMax"/>
        </c:scaling>
        <c:delete val="0"/>
        <c:axPos val="b"/>
        <c:numFmt formatCode="General" sourceLinked="1"/>
        <c:majorTickMark val="none"/>
        <c:minorTickMark val="none"/>
        <c:tickLblPos val="none"/>
        <c:crossAx val="457266312"/>
        <c:crosses val="autoZero"/>
        <c:auto val="0"/>
        <c:lblAlgn val="ctr"/>
        <c:lblOffset val="100"/>
        <c:noMultiLvlLbl val="1"/>
      </c:catAx>
      <c:valAx>
        <c:axId val="457266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68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2.4</c:v>
                </c:pt>
                <c:pt idx="2">
                  <c:v>2.1</c:v>
                </c:pt>
                <c:pt idx="3">
                  <c:v>5.3</c:v>
                </c:pt>
                <c:pt idx="4">
                  <c:v>5.8</c:v>
                </c:pt>
              </c:numCache>
            </c:numRef>
          </c:val>
          <c:extLst>
            <c:ext xmlns:c16="http://schemas.microsoft.com/office/drawing/2014/chart" uri="{C3380CC4-5D6E-409C-BE32-E72D297353CC}">
              <c16:uniqueId val="{00000000-C8A0-4798-AC72-4B4567349541}"/>
            </c:ext>
          </c:extLst>
        </c:ser>
        <c:dLbls>
          <c:showLegendKey val="0"/>
          <c:showVal val="0"/>
          <c:showCatName val="0"/>
          <c:showSerName val="0"/>
          <c:showPercent val="0"/>
          <c:showBubbleSize val="0"/>
        </c:dLbls>
        <c:gapWidth val="180"/>
        <c:overlap val="-90"/>
        <c:axId val="457271408"/>
        <c:axId val="45727219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C8A0-4798-AC72-4B4567349541}"/>
            </c:ext>
          </c:extLst>
        </c:ser>
        <c:dLbls>
          <c:showLegendKey val="0"/>
          <c:showVal val="0"/>
          <c:showCatName val="0"/>
          <c:showSerName val="0"/>
          <c:showPercent val="0"/>
          <c:showBubbleSize val="0"/>
        </c:dLbls>
        <c:marker val="1"/>
        <c:smooth val="0"/>
        <c:axId val="457271408"/>
        <c:axId val="457272192"/>
      </c:lineChart>
      <c:catAx>
        <c:axId val="457271408"/>
        <c:scaling>
          <c:orientation val="minMax"/>
        </c:scaling>
        <c:delete val="0"/>
        <c:axPos val="b"/>
        <c:numFmt formatCode="General" sourceLinked="1"/>
        <c:majorTickMark val="none"/>
        <c:minorTickMark val="none"/>
        <c:tickLblPos val="none"/>
        <c:crossAx val="457272192"/>
        <c:crosses val="autoZero"/>
        <c:auto val="0"/>
        <c:lblAlgn val="ctr"/>
        <c:lblOffset val="100"/>
        <c:noMultiLvlLbl val="1"/>
      </c:catAx>
      <c:valAx>
        <c:axId val="45727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7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739.7</c:v>
                </c:pt>
                <c:pt idx="2">
                  <c:v>627.9</c:v>
                </c:pt>
                <c:pt idx="3">
                  <c:v>604.70000000000005</c:v>
                </c:pt>
                <c:pt idx="4">
                  <c:v>591.79999999999995</c:v>
                </c:pt>
              </c:numCache>
            </c:numRef>
          </c:val>
          <c:extLst>
            <c:ext xmlns:c16="http://schemas.microsoft.com/office/drawing/2014/chart" uri="{C3380CC4-5D6E-409C-BE32-E72D297353CC}">
              <c16:uniqueId val="{00000000-E626-4164-86F4-705360370B82}"/>
            </c:ext>
          </c:extLst>
        </c:ser>
        <c:dLbls>
          <c:showLegendKey val="0"/>
          <c:showVal val="0"/>
          <c:showCatName val="0"/>
          <c:showSerName val="0"/>
          <c:showPercent val="0"/>
          <c:showBubbleSize val="0"/>
        </c:dLbls>
        <c:gapWidth val="180"/>
        <c:overlap val="-90"/>
        <c:axId val="457265920"/>
        <c:axId val="45727258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E626-4164-86F4-705360370B82}"/>
            </c:ext>
          </c:extLst>
        </c:ser>
        <c:dLbls>
          <c:showLegendKey val="0"/>
          <c:showVal val="0"/>
          <c:showCatName val="0"/>
          <c:showSerName val="0"/>
          <c:showPercent val="0"/>
          <c:showBubbleSize val="0"/>
        </c:dLbls>
        <c:marker val="1"/>
        <c:smooth val="0"/>
        <c:axId val="457265920"/>
        <c:axId val="457272584"/>
      </c:lineChart>
      <c:catAx>
        <c:axId val="457265920"/>
        <c:scaling>
          <c:orientation val="minMax"/>
        </c:scaling>
        <c:delete val="0"/>
        <c:axPos val="b"/>
        <c:numFmt formatCode="General" sourceLinked="1"/>
        <c:majorTickMark val="none"/>
        <c:minorTickMark val="none"/>
        <c:tickLblPos val="none"/>
        <c:crossAx val="457272584"/>
        <c:crosses val="autoZero"/>
        <c:auto val="0"/>
        <c:lblAlgn val="ctr"/>
        <c:lblOffset val="100"/>
        <c:noMultiLvlLbl val="1"/>
      </c:catAx>
      <c:valAx>
        <c:axId val="457272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6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2-40AF-82E6-AA6052A50548}"/>
            </c:ext>
          </c:extLst>
        </c:ser>
        <c:dLbls>
          <c:showLegendKey val="0"/>
          <c:showVal val="0"/>
          <c:showCatName val="0"/>
          <c:showSerName val="0"/>
          <c:showPercent val="0"/>
          <c:showBubbleSize val="0"/>
        </c:dLbls>
        <c:gapWidth val="180"/>
        <c:overlap val="-90"/>
        <c:axId val="457269056"/>
        <c:axId val="4572674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2-40AF-82E6-AA6052A50548}"/>
            </c:ext>
          </c:extLst>
        </c:ser>
        <c:dLbls>
          <c:showLegendKey val="0"/>
          <c:showVal val="0"/>
          <c:showCatName val="0"/>
          <c:showSerName val="0"/>
          <c:showPercent val="0"/>
          <c:showBubbleSize val="0"/>
        </c:dLbls>
        <c:marker val="1"/>
        <c:smooth val="0"/>
        <c:axId val="457269056"/>
        <c:axId val="457267488"/>
      </c:lineChart>
      <c:catAx>
        <c:axId val="457269056"/>
        <c:scaling>
          <c:orientation val="minMax"/>
        </c:scaling>
        <c:delete val="0"/>
        <c:axPos val="b"/>
        <c:numFmt formatCode="General" sourceLinked="1"/>
        <c:majorTickMark val="none"/>
        <c:minorTickMark val="none"/>
        <c:tickLblPos val="none"/>
        <c:crossAx val="457267488"/>
        <c:crosses val="autoZero"/>
        <c:auto val="0"/>
        <c:lblAlgn val="ctr"/>
        <c:lblOffset val="100"/>
        <c:noMultiLvlLbl val="1"/>
      </c:catAx>
      <c:valAx>
        <c:axId val="45726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F-4E2B-9DD7-D768F647199E}"/>
            </c:ext>
          </c:extLst>
        </c:ser>
        <c:dLbls>
          <c:showLegendKey val="0"/>
          <c:showVal val="0"/>
          <c:showCatName val="0"/>
          <c:showSerName val="0"/>
          <c:showPercent val="0"/>
          <c:showBubbleSize val="0"/>
        </c:dLbls>
        <c:gapWidth val="180"/>
        <c:overlap val="-90"/>
        <c:axId val="454896880"/>
        <c:axId val="454894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F-4E2B-9DD7-D768F647199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07F-4E2B-9DD7-D768F647199E}"/>
            </c:ext>
          </c:extLst>
        </c:ser>
        <c:dLbls>
          <c:showLegendKey val="0"/>
          <c:showVal val="0"/>
          <c:showCatName val="0"/>
          <c:showSerName val="0"/>
          <c:showPercent val="0"/>
          <c:showBubbleSize val="0"/>
        </c:dLbls>
        <c:marker val="1"/>
        <c:smooth val="0"/>
        <c:axId val="454896880"/>
        <c:axId val="454894528"/>
      </c:lineChart>
      <c:catAx>
        <c:axId val="454896880"/>
        <c:scaling>
          <c:orientation val="minMax"/>
        </c:scaling>
        <c:delete val="0"/>
        <c:axPos val="b"/>
        <c:numFmt formatCode="General" sourceLinked="1"/>
        <c:majorTickMark val="none"/>
        <c:minorTickMark val="none"/>
        <c:tickLblPos val="none"/>
        <c:crossAx val="454894528"/>
        <c:crosses val="autoZero"/>
        <c:auto val="0"/>
        <c:lblAlgn val="ctr"/>
        <c:lblOffset val="100"/>
        <c:noMultiLvlLbl val="1"/>
      </c:catAx>
      <c:valAx>
        <c:axId val="45489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DFCF-409E-9999-A3A1681FF4DB}"/>
            </c:ext>
          </c:extLst>
        </c:ser>
        <c:dLbls>
          <c:showLegendKey val="0"/>
          <c:showVal val="0"/>
          <c:showCatName val="0"/>
          <c:showSerName val="0"/>
          <c:showPercent val="0"/>
          <c:showBubbleSize val="0"/>
        </c:dLbls>
        <c:gapWidth val="180"/>
        <c:overlap val="-90"/>
        <c:axId val="457265528"/>
        <c:axId val="4572670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DFCF-409E-9999-A3A1681FF4DB}"/>
            </c:ext>
          </c:extLst>
        </c:ser>
        <c:dLbls>
          <c:showLegendKey val="0"/>
          <c:showVal val="0"/>
          <c:showCatName val="0"/>
          <c:showSerName val="0"/>
          <c:showPercent val="0"/>
          <c:showBubbleSize val="0"/>
        </c:dLbls>
        <c:marker val="1"/>
        <c:smooth val="0"/>
        <c:axId val="457265528"/>
        <c:axId val="457267096"/>
      </c:lineChart>
      <c:catAx>
        <c:axId val="457265528"/>
        <c:scaling>
          <c:orientation val="minMax"/>
        </c:scaling>
        <c:delete val="0"/>
        <c:axPos val="b"/>
        <c:numFmt formatCode="General" sourceLinked="1"/>
        <c:majorTickMark val="none"/>
        <c:minorTickMark val="none"/>
        <c:tickLblPos val="none"/>
        <c:crossAx val="457267096"/>
        <c:crosses val="autoZero"/>
        <c:auto val="0"/>
        <c:lblAlgn val="ctr"/>
        <c:lblOffset val="100"/>
        <c:noMultiLvlLbl val="1"/>
      </c:catAx>
      <c:valAx>
        <c:axId val="457267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265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18905.8</c:v>
                </c:pt>
                <c:pt idx="2">
                  <c:v>20372.3</c:v>
                </c:pt>
                <c:pt idx="3">
                  <c:v>20140.900000000001</c:v>
                </c:pt>
                <c:pt idx="4">
                  <c:v>21687.599999999999</c:v>
                </c:pt>
              </c:numCache>
            </c:numRef>
          </c:val>
          <c:extLst>
            <c:ext xmlns:c16="http://schemas.microsoft.com/office/drawing/2014/chart" uri="{C3380CC4-5D6E-409C-BE32-E72D297353CC}">
              <c16:uniqueId val="{00000000-42D9-4AA7-88E7-DE67B9F08E47}"/>
            </c:ext>
          </c:extLst>
        </c:ser>
        <c:dLbls>
          <c:showLegendKey val="0"/>
          <c:showVal val="0"/>
          <c:showCatName val="0"/>
          <c:showSerName val="0"/>
          <c:showPercent val="0"/>
          <c:showBubbleSize val="0"/>
        </c:dLbls>
        <c:gapWidth val="180"/>
        <c:overlap val="-90"/>
        <c:axId val="454893744"/>
        <c:axId val="45489531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42D9-4AA7-88E7-DE67B9F08E47}"/>
            </c:ext>
          </c:extLst>
        </c:ser>
        <c:dLbls>
          <c:showLegendKey val="0"/>
          <c:showVal val="0"/>
          <c:showCatName val="0"/>
          <c:showSerName val="0"/>
          <c:showPercent val="0"/>
          <c:showBubbleSize val="0"/>
        </c:dLbls>
        <c:marker val="1"/>
        <c:smooth val="0"/>
        <c:axId val="454893744"/>
        <c:axId val="454895312"/>
      </c:lineChart>
      <c:catAx>
        <c:axId val="454893744"/>
        <c:scaling>
          <c:orientation val="minMax"/>
        </c:scaling>
        <c:delete val="0"/>
        <c:axPos val="b"/>
        <c:numFmt formatCode="General" sourceLinked="1"/>
        <c:majorTickMark val="none"/>
        <c:minorTickMark val="none"/>
        <c:tickLblPos val="none"/>
        <c:crossAx val="454895312"/>
        <c:crosses val="autoZero"/>
        <c:auto val="0"/>
        <c:lblAlgn val="ctr"/>
        <c:lblOffset val="100"/>
        <c:noMultiLvlLbl val="1"/>
      </c:catAx>
      <c:valAx>
        <c:axId val="454895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9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-716</c:v>
                </c:pt>
                <c:pt idx="1">
                  <c:v>93346</c:v>
                </c:pt>
                <c:pt idx="2">
                  <c:v>50894</c:v>
                </c:pt>
                <c:pt idx="3">
                  <c:v>49590</c:v>
                </c:pt>
                <c:pt idx="4">
                  <c:v>45533</c:v>
                </c:pt>
              </c:numCache>
            </c:numRef>
          </c:val>
          <c:extLst>
            <c:ext xmlns:c16="http://schemas.microsoft.com/office/drawing/2014/chart" uri="{C3380CC4-5D6E-409C-BE32-E72D297353CC}">
              <c16:uniqueId val="{00000000-A84D-4896-AFF2-C869D9867192}"/>
            </c:ext>
          </c:extLst>
        </c:ser>
        <c:dLbls>
          <c:showLegendKey val="0"/>
          <c:showVal val="0"/>
          <c:showCatName val="0"/>
          <c:showSerName val="0"/>
          <c:showPercent val="0"/>
          <c:showBubbleSize val="0"/>
        </c:dLbls>
        <c:gapWidth val="180"/>
        <c:overlap val="-90"/>
        <c:axId val="455800560"/>
        <c:axId val="4558033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A84D-4896-AFF2-C869D9867192}"/>
            </c:ext>
          </c:extLst>
        </c:ser>
        <c:dLbls>
          <c:showLegendKey val="0"/>
          <c:showVal val="0"/>
          <c:showCatName val="0"/>
          <c:showSerName val="0"/>
          <c:showPercent val="0"/>
          <c:showBubbleSize val="0"/>
        </c:dLbls>
        <c:marker val="1"/>
        <c:smooth val="0"/>
        <c:axId val="455800560"/>
        <c:axId val="455803304"/>
      </c:lineChart>
      <c:catAx>
        <c:axId val="455800560"/>
        <c:scaling>
          <c:orientation val="minMax"/>
        </c:scaling>
        <c:delete val="0"/>
        <c:axPos val="b"/>
        <c:numFmt formatCode="General" sourceLinked="1"/>
        <c:majorTickMark val="none"/>
        <c:minorTickMark val="none"/>
        <c:tickLblPos val="none"/>
        <c:crossAx val="455803304"/>
        <c:crosses val="autoZero"/>
        <c:auto val="0"/>
        <c:lblAlgn val="ctr"/>
        <c:lblOffset val="100"/>
        <c:noMultiLvlLbl val="1"/>
      </c:catAx>
      <c:valAx>
        <c:axId val="4558033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0</c:v>
                </c:pt>
                <c:pt idx="1">
                  <c:v>17.399999999999999</c:v>
                </c:pt>
                <c:pt idx="2">
                  <c:v>17.600000000000001</c:v>
                </c:pt>
                <c:pt idx="3">
                  <c:v>17</c:v>
                </c:pt>
                <c:pt idx="4">
                  <c:v>16</c:v>
                </c:pt>
              </c:numCache>
            </c:numRef>
          </c:val>
          <c:extLst>
            <c:ext xmlns:c16="http://schemas.microsoft.com/office/drawing/2014/chart" uri="{C3380CC4-5D6E-409C-BE32-E72D297353CC}">
              <c16:uniqueId val="{00000000-04A7-47C2-8B03-0AFBC64249B6}"/>
            </c:ext>
          </c:extLst>
        </c:ser>
        <c:dLbls>
          <c:showLegendKey val="0"/>
          <c:showVal val="0"/>
          <c:showCatName val="0"/>
          <c:showSerName val="0"/>
          <c:showPercent val="0"/>
          <c:showBubbleSize val="0"/>
        </c:dLbls>
        <c:gapWidth val="180"/>
        <c:overlap val="-90"/>
        <c:axId val="455804872"/>
        <c:axId val="4558013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04A7-47C2-8B03-0AFBC64249B6}"/>
            </c:ext>
          </c:extLst>
        </c:ser>
        <c:dLbls>
          <c:showLegendKey val="0"/>
          <c:showVal val="0"/>
          <c:showCatName val="0"/>
          <c:showSerName val="0"/>
          <c:showPercent val="0"/>
          <c:showBubbleSize val="0"/>
        </c:dLbls>
        <c:marker val="1"/>
        <c:smooth val="0"/>
        <c:axId val="455804872"/>
        <c:axId val="455801344"/>
      </c:lineChart>
      <c:catAx>
        <c:axId val="455804872"/>
        <c:scaling>
          <c:orientation val="minMax"/>
        </c:scaling>
        <c:delete val="0"/>
        <c:axPos val="b"/>
        <c:numFmt formatCode="General" sourceLinked="1"/>
        <c:majorTickMark val="none"/>
        <c:minorTickMark val="none"/>
        <c:tickLblPos val="none"/>
        <c:crossAx val="455801344"/>
        <c:crosses val="autoZero"/>
        <c:auto val="0"/>
        <c:lblAlgn val="ctr"/>
        <c:lblOffset val="100"/>
        <c:noMultiLvlLbl val="1"/>
      </c:catAx>
      <c:valAx>
        <c:axId val="45580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2.4</c:v>
                </c:pt>
                <c:pt idx="2">
                  <c:v>2.1</c:v>
                </c:pt>
                <c:pt idx="3">
                  <c:v>5.3</c:v>
                </c:pt>
                <c:pt idx="4">
                  <c:v>5.8</c:v>
                </c:pt>
              </c:numCache>
            </c:numRef>
          </c:val>
          <c:extLst>
            <c:ext xmlns:c16="http://schemas.microsoft.com/office/drawing/2014/chart" uri="{C3380CC4-5D6E-409C-BE32-E72D297353CC}">
              <c16:uniqueId val="{00000000-F4C2-4795-A4D7-7B5C038062EB}"/>
            </c:ext>
          </c:extLst>
        </c:ser>
        <c:dLbls>
          <c:showLegendKey val="0"/>
          <c:showVal val="0"/>
          <c:showCatName val="0"/>
          <c:showSerName val="0"/>
          <c:showPercent val="0"/>
          <c:showBubbleSize val="0"/>
        </c:dLbls>
        <c:gapWidth val="180"/>
        <c:overlap val="-90"/>
        <c:axId val="455801736"/>
        <c:axId val="45580212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F4C2-4795-A4D7-7B5C038062EB}"/>
            </c:ext>
          </c:extLst>
        </c:ser>
        <c:dLbls>
          <c:showLegendKey val="0"/>
          <c:showVal val="0"/>
          <c:showCatName val="0"/>
          <c:showSerName val="0"/>
          <c:showPercent val="0"/>
          <c:showBubbleSize val="0"/>
        </c:dLbls>
        <c:marker val="1"/>
        <c:smooth val="0"/>
        <c:axId val="455801736"/>
        <c:axId val="455802128"/>
      </c:lineChart>
      <c:catAx>
        <c:axId val="455801736"/>
        <c:scaling>
          <c:orientation val="minMax"/>
        </c:scaling>
        <c:delete val="0"/>
        <c:axPos val="b"/>
        <c:numFmt formatCode="General" sourceLinked="1"/>
        <c:majorTickMark val="none"/>
        <c:minorTickMark val="none"/>
        <c:tickLblPos val="none"/>
        <c:crossAx val="455802128"/>
        <c:crosses val="autoZero"/>
        <c:auto val="0"/>
        <c:lblAlgn val="ctr"/>
        <c:lblOffset val="100"/>
        <c:noMultiLvlLbl val="1"/>
      </c:catAx>
      <c:valAx>
        <c:axId val="455802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1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739.7</c:v>
                </c:pt>
                <c:pt idx="2">
                  <c:v>627.9</c:v>
                </c:pt>
                <c:pt idx="3">
                  <c:v>604.70000000000005</c:v>
                </c:pt>
                <c:pt idx="4">
                  <c:v>591.79999999999995</c:v>
                </c:pt>
              </c:numCache>
            </c:numRef>
          </c:val>
          <c:extLst>
            <c:ext xmlns:c16="http://schemas.microsoft.com/office/drawing/2014/chart" uri="{C3380CC4-5D6E-409C-BE32-E72D297353CC}">
              <c16:uniqueId val="{00000000-A520-44D8-AE0C-8F4EFF9DFE16}"/>
            </c:ext>
          </c:extLst>
        </c:ser>
        <c:dLbls>
          <c:showLegendKey val="0"/>
          <c:showVal val="0"/>
          <c:showCatName val="0"/>
          <c:showSerName val="0"/>
          <c:showPercent val="0"/>
          <c:showBubbleSize val="0"/>
        </c:dLbls>
        <c:gapWidth val="180"/>
        <c:overlap val="-90"/>
        <c:axId val="455803696"/>
        <c:axId val="4558025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A520-44D8-AE0C-8F4EFF9DFE16}"/>
            </c:ext>
          </c:extLst>
        </c:ser>
        <c:dLbls>
          <c:showLegendKey val="0"/>
          <c:showVal val="0"/>
          <c:showCatName val="0"/>
          <c:showSerName val="0"/>
          <c:showPercent val="0"/>
          <c:showBubbleSize val="0"/>
        </c:dLbls>
        <c:marker val="1"/>
        <c:smooth val="0"/>
        <c:axId val="455803696"/>
        <c:axId val="455802520"/>
      </c:lineChart>
      <c:catAx>
        <c:axId val="455803696"/>
        <c:scaling>
          <c:orientation val="minMax"/>
        </c:scaling>
        <c:delete val="0"/>
        <c:axPos val="b"/>
        <c:numFmt formatCode="General" sourceLinked="1"/>
        <c:majorTickMark val="none"/>
        <c:minorTickMark val="none"/>
        <c:tickLblPos val="none"/>
        <c:crossAx val="455802520"/>
        <c:crosses val="autoZero"/>
        <c:auto val="0"/>
        <c:lblAlgn val="ctr"/>
        <c:lblOffset val="100"/>
        <c:noMultiLvlLbl val="1"/>
      </c:catAx>
      <c:valAx>
        <c:axId val="455802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82-4E70-BE15-C83A15A89DE5}"/>
            </c:ext>
          </c:extLst>
        </c:ser>
        <c:dLbls>
          <c:showLegendKey val="0"/>
          <c:showVal val="0"/>
          <c:showCatName val="0"/>
          <c:showSerName val="0"/>
          <c:showPercent val="0"/>
          <c:showBubbleSize val="0"/>
        </c:dLbls>
        <c:gapWidth val="180"/>
        <c:overlap val="-90"/>
        <c:axId val="455804088"/>
        <c:axId val="4558029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2-4E70-BE15-C83A15A89DE5}"/>
            </c:ext>
          </c:extLst>
        </c:ser>
        <c:dLbls>
          <c:showLegendKey val="0"/>
          <c:showVal val="0"/>
          <c:showCatName val="0"/>
          <c:showSerName val="0"/>
          <c:showPercent val="0"/>
          <c:showBubbleSize val="0"/>
        </c:dLbls>
        <c:marker val="1"/>
        <c:smooth val="0"/>
        <c:axId val="455804088"/>
        <c:axId val="455802912"/>
      </c:lineChart>
      <c:catAx>
        <c:axId val="455804088"/>
        <c:scaling>
          <c:orientation val="minMax"/>
        </c:scaling>
        <c:delete val="0"/>
        <c:axPos val="b"/>
        <c:numFmt formatCode="General" sourceLinked="1"/>
        <c:majorTickMark val="none"/>
        <c:minorTickMark val="none"/>
        <c:tickLblPos val="none"/>
        <c:crossAx val="455802912"/>
        <c:crosses val="autoZero"/>
        <c:auto val="0"/>
        <c:lblAlgn val="ctr"/>
        <c:lblOffset val="100"/>
        <c:noMultiLvlLbl val="1"/>
      </c:catAx>
      <c:valAx>
        <c:axId val="45580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58040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442325"/>
          <a:ext cx="56690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33370" y="7442325"/>
          <a:ext cx="56590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64270" y="7442325"/>
          <a:ext cx="56690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09231" y="7442325"/>
          <a:ext cx="56685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267345" y="7442325"/>
          <a:ext cx="56785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343245"/>
          <a:ext cx="5667215" cy="28590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353146"/>
          <a:ext cx="5667215" cy="28452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366509"/>
          <a:ext cx="5667215" cy="28452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362555"/>
          <a:ext cx="5667215" cy="28452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328583"/>
          <a:ext cx="5667215" cy="28452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72723" y="12343245"/>
          <a:ext cx="5163403" cy="28590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72723" y="15353146"/>
          <a:ext cx="5163403" cy="28452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72723" y="18366509"/>
          <a:ext cx="5163403" cy="28452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72723" y="21362555"/>
          <a:ext cx="5163403" cy="28452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72723" y="24328583"/>
          <a:ext cx="5163403" cy="28452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29483" y="12343245"/>
          <a:ext cx="5172927" cy="28590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29483" y="15353146"/>
          <a:ext cx="5172927" cy="28452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29483" y="18366509"/>
          <a:ext cx="5172927" cy="28452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29483" y="21362555"/>
          <a:ext cx="5172927" cy="28452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29483" y="24328583"/>
          <a:ext cx="5172927" cy="28452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661419" y="12343245"/>
          <a:ext cx="5172928" cy="28590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661419" y="15353146"/>
          <a:ext cx="5172928" cy="28452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661419" y="18366509"/>
          <a:ext cx="5172928" cy="28452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661419" y="21362555"/>
          <a:ext cx="5172928" cy="28452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661419" y="24328583"/>
          <a:ext cx="5172928" cy="28452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554052" y="12343245"/>
          <a:ext cx="5172927" cy="28590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554052" y="15353146"/>
          <a:ext cx="5172927" cy="28452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554052" y="18366509"/>
          <a:ext cx="5172927" cy="28452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554052" y="21362555"/>
          <a:ext cx="5172927" cy="28452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554052" y="24328583"/>
          <a:ext cx="5172927" cy="28452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5" zoomScaleNormal="7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愛知県　豊明市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204" t="s">
        <v>132</v>
      </c>
      <c r="G7" s="205"/>
      <c r="H7" s="205"/>
      <c r="I7" s="205"/>
      <c r="J7" s="206" t="s">
        <v>132</v>
      </c>
      <c r="K7" s="206"/>
      <c r="L7" s="206"/>
      <c r="M7" s="206"/>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49" t="s">
        <v>134</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5" t="str">
        <f>データ!B10</f>
        <v>H28</v>
      </c>
      <c r="G11" s="156"/>
      <c r="H11" s="155" t="str">
        <f>データ!C10</f>
        <v>H29</v>
      </c>
      <c r="I11" s="156"/>
      <c r="J11" s="155" t="str">
        <f>データ!D10</f>
        <v>H30</v>
      </c>
      <c r="K11" s="156"/>
      <c r="L11" s="155" t="str">
        <f>データ!E10</f>
        <v>R01</v>
      </c>
      <c r="M11" s="156"/>
      <c r="N11" s="155" t="str">
        <f>データ!F10</f>
        <v>R02</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0" t="s">
        <v>22</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0" t="s">
        <v>23</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5" t="s">
        <v>24</v>
      </c>
      <c r="C15" s="166"/>
      <c r="D15" s="166"/>
      <c r="E15" s="167"/>
      <c r="F15" s="168" t="str">
        <f>データ!AL6</f>
        <v>-</v>
      </c>
      <c r="G15" s="168"/>
      <c r="H15" s="168">
        <f>データ!AM6</f>
        <v>2283</v>
      </c>
      <c r="I15" s="168"/>
      <c r="J15" s="168">
        <f>データ!AN6</f>
        <v>2318</v>
      </c>
      <c r="K15" s="168"/>
      <c r="L15" s="168">
        <f>データ!AO6</f>
        <v>2235</v>
      </c>
      <c r="M15" s="168"/>
      <c r="N15" s="169">
        <f>データ!AP6</f>
        <v>2097</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1" t="s">
        <v>25</v>
      </c>
      <c r="C16" s="172"/>
      <c r="D16" s="172"/>
      <c r="E16" s="173"/>
      <c r="F16" s="174" t="str">
        <f>データ!AQ6</f>
        <v>-</v>
      </c>
      <c r="G16" s="174"/>
      <c r="H16" s="174">
        <f>データ!AR6</f>
        <v>2283</v>
      </c>
      <c r="I16" s="174"/>
      <c r="J16" s="174">
        <f>データ!AS6</f>
        <v>2318</v>
      </c>
      <c r="K16" s="174"/>
      <c r="L16" s="174">
        <f>データ!AT6</f>
        <v>2235</v>
      </c>
      <c r="M16" s="174"/>
      <c r="N16" s="163">
        <f>データ!AU6</f>
        <v>2097</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5"/>
      <c r="C18" s="176"/>
      <c r="D18" s="176"/>
      <c r="E18" s="176"/>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1" t="s">
        <v>28</v>
      </c>
      <c r="C19" s="172"/>
      <c r="D19" s="172"/>
      <c r="E19" s="173"/>
      <c r="F19" s="177" t="str">
        <f>データ!AV6</f>
        <v>-</v>
      </c>
      <c r="G19" s="177"/>
      <c r="H19" s="177"/>
      <c r="I19" s="177">
        <f>データ!AW6</f>
        <v>56615</v>
      </c>
      <c r="J19" s="177"/>
      <c r="K19" s="177"/>
      <c r="L19" s="177">
        <f>データ!AX6</f>
        <v>56615</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9" t="s">
        <v>31</v>
      </c>
      <c r="AL39" s="180"/>
      <c r="AM39" s="180"/>
      <c r="AN39" s="180"/>
      <c r="AO39" s="180"/>
      <c r="AP39" s="180"/>
      <c r="AQ39" s="18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284</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2"/>
      <c r="C42" s="183"/>
      <c r="D42" s="18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9" t="s">
        <v>34</v>
      </c>
      <c r="AL97" s="180"/>
      <c r="AM97" s="180"/>
      <c r="AN97" s="180"/>
      <c r="AO97" s="180"/>
      <c r="AP97" s="180"/>
      <c r="AQ97" s="18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4"/>
      <c r="AL98" s="185"/>
      <c r="AM98" s="185"/>
      <c r="AN98" s="185"/>
      <c r="AO98" s="185"/>
      <c r="AP98" s="185"/>
      <c r="AQ98" s="186"/>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7" t="s">
        <v>285</v>
      </c>
      <c r="AL99" s="188"/>
      <c r="AM99" s="188"/>
      <c r="AN99" s="188"/>
      <c r="AO99" s="188"/>
      <c r="AP99" s="188"/>
      <c r="AQ99" s="189"/>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7"/>
      <c r="AL100" s="188"/>
      <c r="AM100" s="188"/>
      <c r="AN100" s="188"/>
      <c r="AO100" s="188"/>
      <c r="AP100" s="188"/>
      <c r="AQ100" s="189"/>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7"/>
      <c r="AL101" s="188"/>
      <c r="AM101" s="188"/>
      <c r="AN101" s="188"/>
      <c r="AO101" s="188"/>
      <c r="AP101" s="188"/>
      <c r="AQ101" s="189"/>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7"/>
      <c r="AL102" s="188"/>
      <c r="AM102" s="188"/>
      <c r="AN102" s="188"/>
      <c r="AO102" s="188"/>
      <c r="AP102" s="188"/>
      <c r="AQ102" s="189"/>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7"/>
      <c r="AL103" s="188"/>
      <c r="AM103" s="188"/>
      <c r="AN103" s="188"/>
      <c r="AO103" s="188"/>
      <c r="AP103" s="188"/>
      <c r="AQ103" s="189"/>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7"/>
      <c r="AL104" s="188"/>
      <c r="AM104" s="188"/>
      <c r="AN104" s="188"/>
      <c r="AO104" s="188"/>
      <c r="AP104" s="188"/>
      <c r="AQ104" s="189"/>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7"/>
      <c r="AL105" s="188"/>
      <c r="AM105" s="188"/>
      <c r="AN105" s="188"/>
      <c r="AO105" s="188"/>
      <c r="AP105" s="188"/>
      <c r="AQ105" s="189"/>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7"/>
      <c r="AL106" s="188"/>
      <c r="AM106" s="188"/>
      <c r="AN106" s="188"/>
      <c r="AO106" s="188"/>
      <c r="AP106" s="188"/>
      <c r="AQ106" s="189"/>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7"/>
      <c r="AL107" s="188"/>
      <c r="AM107" s="188"/>
      <c r="AN107" s="188"/>
      <c r="AO107" s="188"/>
      <c r="AP107" s="188"/>
      <c r="AQ107" s="189"/>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7"/>
      <c r="AL108" s="188"/>
      <c r="AM108" s="188"/>
      <c r="AN108" s="188"/>
      <c r="AO108" s="188"/>
      <c r="AP108" s="188"/>
      <c r="AQ108" s="189"/>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7"/>
      <c r="AL109" s="188"/>
      <c r="AM109" s="188"/>
      <c r="AN109" s="188"/>
      <c r="AO109" s="188"/>
      <c r="AP109" s="188"/>
      <c r="AQ109" s="189"/>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7"/>
      <c r="AL110" s="188"/>
      <c r="AM110" s="188"/>
      <c r="AN110" s="188"/>
      <c r="AO110" s="188"/>
      <c r="AP110" s="188"/>
      <c r="AQ110" s="189"/>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7"/>
      <c r="AL111" s="188"/>
      <c r="AM111" s="188"/>
      <c r="AN111" s="188"/>
      <c r="AO111" s="188"/>
      <c r="AP111" s="188"/>
      <c r="AQ111" s="189"/>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7"/>
      <c r="AL112" s="188"/>
      <c r="AM112" s="188"/>
      <c r="AN112" s="188"/>
      <c r="AO112" s="188"/>
      <c r="AP112" s="188"/>
      <c r="AQ112" s="189"/>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7"/>
      <c r="AL113" s="188"/>
      <c r="AM113" s="188"/>
      <c r="AN113" s="188"/>
      <c r="AO113" s="188"/>
      <c r="AP113" s="188"/>
      <c r="AQ113" s="189"/>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7"/>
      <c r="AL114" s="188"/>
      <c r="AM114" s="188"/>
      <c r="AN114" s="188"/>
      <c r="AO114" s="188"/>
      <c r="AP114" s="188"/>
      <c r="AQ114" s="189"/>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7"/>
      <c r="AL115" s="188"/>
      <c r="AM115" s="188"/>
      <c r="AN115" s="188"/>
      <c r="AO115" s="188"/>
      <c r="AP115" s="188"/>
      <c r="AQ115" s="189"/>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7"/>
      <c r="AL116" s="188"/>
      <c r="AM116" s="188"/>
      <c r="AN116" s="188"/>
      <c r="AO116" s="188"/>
      <c r="AP116" s="188"/>
      <c r="AQ116" s="189"/>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0"/>
      <c r="AL117" s="191"/>
      <c r="AM117" s="191"/>
      <c r="AN117" s="191"/>
      <c r="AO117" s="191"/>
      <c r="AP117" s="191"/>
      <c r="AQ117" s="192"/>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GM/+4SFemkD19qB4sdwUOgPlRT9m+Hyoe7Gc2IhqILIcL0u8E1GgwAQIs1z0zbnPa3nOEs/RvdAnI1I4FID3A==" saltValue="sRbfgYePxamS9jN3qwy3G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7.5" x14ac:dyDescent="0.15">
      <c r="A6" s="49" t="s">
        <v>119</v>
      </c>
      <c r="B6" s="67" t="str">
        <f>B7</f>
        <v>2020</v>
      </c>
      <c r="C6" s="67" t="str">
        <f t="shared" ref="C6:AX6" si="6">C7</f>
        <v>232297</v>
      </c>
      <c r="D6" s="67" t="str">
        <f t="shared" si="6"/>
        <v>47</v>
      </c>
      <c r="E6" s="67" t="str">
        <f t="shared" si="6"/>
        <v>04</v>
      </c>
      <c r="F6" s="67" t="str">
        <f t="shared" si="6"/>
        <v>0</v>
      </c>
      <c r="G6" s="67" t="str">
        <f t="shared" si="6"/>
        <v>000</v>
      </c>
      <c r="H6" s="67" t="str">
        <f t="shared" si="6"/>
        <v>愛知県　豊明市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令和19年 3月27日　豊明市水上メガソーラー発電所</v>
      </c>
      <c r="S6" s="71" t="str">
        <f t="shared" si="6"/>
        <v>令和19年 3月27日　豊明市水上メガソーラー発電所</v>
      </c>
      <c r="T6" s="67" t="str">
        <f t="shared" si="6"/>
        <v>無</v>
      </c>
      <c r="U6" s="71" t="str">
        <f t="shared" si="6"/>
        <v>中部電力ミライズ株式会社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2283</v>
      </c>
      <c r="AN6" s="69">
        <f t="shared" si="6"/>
        <v>2318</v>
      </c>
      <c r="AO6" s="69">
        <f t="shared" si="6"/>
        <v>2235</v>
      </c>
      <c r="AP6" s="69">
        <f t="shared" si="6"/>
        <v>2097</v>
      </c>
      <c r="AQ6" s="69" t="str">
        <f t="shared" si="6"/>
        <v>-</v>
      </c>
      <c r="AR6" s="69">
        <f t="shared" si="6"/>
        <v>2283</v>
      </c>
      <c r="AS6" s="69">
        <f t="shared" si="6"/>
        <v>2318</v>
      </c>
      <c r="AT6" s="69">
        <f t="shared" si="6"/>
        <v>2235</v>
      </c>
      <c r="AU6" s="69">
        <f t="shared" si="6"/>
        <v>2097</v>
      </c>
      <c r="AV6" s="69" t="str">
        <f t="shared" si="6"/>
        <v>-</v>
      </c>
      <c r="AW6" s="69">
        <f t="shared" si="6"/>
        <v>56615</v>
      </c>
      <c r="AX6" s="69">
        <f t="shared" si="6"/>
        <v>56615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t="s">
        <v>131</v>
      </c>
      <c r="AM7" s="80">
        <v>2283</v>
      </c>
      <c r="AN7" s="80">
        <v>2318</v>
      </c>
      <c r="AO7" s="80">
        <v>2235</v>
      </c>
      <c r="AP7" s="80">
        <v>2097</v>
      </c>
      <c r="AQ7" s="80" t="s">
        <v>131</v>
      </c>
      <c r="AR7" s="80">
        <v>2283</v>
      </c>
      <c r="AS7" s="80">
        <v>2318</v>
      </c>
      <c r="AT7" s="80">
        <v>2235</v>
      </c>
      <c r="AU7" s="80">
        <v>2097</v>
      </c>
      <c r="AV7" s="80" t="s">
        <v>131</v>
      </c>
      <c r="AW7" s="80">
        <v>56615</v>
      </c>
      <c r="AX7" s="80">
        <v>56615</v>
      </c>
      <c r="AY7" s="83">
        <v>1389.2</v>
      </c>
      <c r="AZ7" s="83">
        <v>244.2</v>
      </c>
      <c r="BA7" s="83">
        <v>79.099999999999994</v>
      </c>
      <c r="BB7" s="83">
        <v>146.30000000000001</v>
      </c>
      <c r="BC7" s="83">
        <v>136.9</v>
      </c>
      <c r="BD7" s="83">
        <v>88.8</v>
      </c>
      <c r="BE7" s="83">
        <v>121.3</v>
      </c>
      <c r="BF7" s="83">
        <v>123.2</v>
      </c>
      <c r="BG7" s="83">
        <v>134.69999999999999</v>
      </c>
      <c r="BH7" s="83">
        <v>141.80000000000001</v>
      </c>
      <c r="BI7" s="83">
        <v>100</v>
      </c>
      <c r="BJ7" s="83">
        <v>0</v>
      </c>
      <c r="BK7" s="83">
        <v>551.70000000000005</v>
      </c>
      <c r="BL7" s="83">
        <v>392.7</v>
      </c>
      <c r="BM7" s="83">
        <v>402.8</v>
      </c>
      <c r="BN7" s="83">
        <v>371.9</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t="s">
        <v>131</v>
      </c>
      <c r="CG7" s="83">
        <v>18905.8</v>
      </c>
      <c r="CH7" s="83">
        <v>20372.3</v>
      </c>
      <c r="CI7" s="83">
        <v>20140.900000000001</v>
      </c>
      <c r="CJ7" s="83">
        <v>21687.599999999999</v>
      </c>
      <c r="CK7" s="83">
        <v>22847.9</v>
      </c>
      <c r="CL7" s="83">
        <v>19199</v>
      </c>
      <c r="CM7" s="83">
        <v>19863.5</v>
      </c>
      <c r="CN7" s="83">
        <v>19066.3</v>
      </c>
      <c r="CO7" s="83">
        <v>18998.7</v>
      </c>
      <c r="CP7" s="80">
        <v>-716</v>
      </c>
      <c r="CQ7" s="80">
        <v>93346</v>
      </c>
      <c r="CR7" s="80">
        <v>50894</v>
      </c>
      <c r="CS7" s="80">
        <v>49590</v>
      </c>
      <c r="CT7" s="80">
        <v>45533</v>
      </c>
      <c r="CU7" s="80">
        <v>2390</v>
      </c>
      <c r="CV7" s="80">
        <v>32739</v>
      </c>
      <c r="CW7" s="80">
        <v>34140</v>
      </c>
      <c r="CX7" s="80">
        <v>33434</v>
      </c>
      <c r="CY7" s="80">
        <v>36820</v>
      </c>
      <c r="CZ7" s="80">
        <v>1500</v>
      </c>
      <c r="DA7" s="83">
        <v>0</v>
      </c>
      <c r="DB7" s="83">
        <v>17.399999999999999</v>
      </c>
      <c r="DC7" s="83">
        <v>17.600000000000001</v>
      </c>
      <c r="DD7" s="83">
        <v>17</v>
      </c>
      <c r="DE7" s="83">
        <v>16</v>
      </c>
      <c r="DF7" s="83">
        <v>36.4</v>
      </c>
      <c r="DG7" s="83">
        <v>31.6</v>
      </c>
      <c r="DH7" s="83">
        <v>31.6</v>
      </c>
      <c r="DI7" s="83">
        <v>30.1</v>
      </c>
      <c r="DJ7" s="83">
        <v>30.3</v>
      </c>
      <c r="DK7" s="83">
        <v>0</v>
      </c>
      <c r="DL7" s="83">
        <v>2.4</v>
      </c>
      <c r="DM7" s="83">
        <v>2.1</v>
      </c>
      <c r="DN7" s="83">
        <v>5.3</v>
      </c>
      <c r="DO7" s="83">
        <v>5.8</v>
      </c>
      <c r="DP7" s="83">
        <v>8.3000000000000007</v>
      </c>
      <c r="DQ7" s="83">
        <v>7.1</v>
      </c>
      <c r="DR7" s="83">
        <v>7.3</v>
      </c>
      <c r="DS7" s="83">
        <v>5.3</v>
      </c>
      <c r="DT7" s="83">
        <v>6.4</v>
      </c>
      <c r="DU7" s="83" t="s">
        <v>131</v>
      </c>
      <c r="DV7" s="83">
        <v>739.7</v>
      </c>
      <c r="DW7" s="83">
        <v>627.9</v>
      </c>
      <c r="DX7" s="83">
        <v>604.70000000000005</v>
      </c>
      <c r="DY7" s="83">
        <v>591.79999999999995</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t="s">
        <v>131</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v>1500</v>
      </c>
      <c r="KW7" s="83">
        <v>0</v>
      </c>
      <c r="KX7" s="83">
        <v>17.399999999999999</v>
      </c>
      <c r="KY7" s="83">
        <v>17.600000000000001</v>
      </c>
      <c r="KZ7" s="83">
        <v>17</v>
      </c>
      <c r="LA7" s="83">
        <v>16</v>
      </c>
      <c r="LB7" s="83">
        <v>14.5</v>
      </c>
      <c r="LC7" s="83">
        <v>14.9</v>
      </c>
      <c r="LD7" s="83">
        <v>15.3</v>
      </c>
      <c r="LE7" s="83">
        <v>14.9</v>
      </c>
      <c r="LF7" s="83">
        <v>14.9</v>
      </c>
      <c r="LG7" s="83">
        <v>0</v>
      </c>
      <c r="LH7" s="83">
        <v>2.4</v>
      </c>
      <c r="LI7" s="83">
        <v>2.1</v>
      </c>
      <c r="LJ7" s="83">
        <v>5.3</v>
      </c>
      <c r="LK7" s="83">
        <v>5.8</v>
      </c>
      <c r="LL7" s="83">
        <v>0.3</v>
      </c>
      <c r="LM7" s="83">
        <v>0.3</v>
      </c>
      <c r="LN7" s="83">
        <v>0.7</v>
      </c>
      <c r="LO7" s="83">
        <v>0.4</v>
      </c>
      <c r="LP7" s="83">
        <v>1.8</v>
      </c>
      <c r="LQ7" s="83" t="s">
        <v>131</v>
      </c>
      <c r="LR7" s="83">
        <v>739.7</v>
      </c>
      <c r="LS7" s="83">
        <v>627.9</v>
      </c>
      <c r="LT7" s="83">
        <v>604.70000000000005</v>
      </c>
      <c r="LU7" s="83">
        <v>591.79999999999995</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v>100</v>
      </c>
      <c r="MM7" s="83">
        <v>100</v>
      </c>
      <c r="MN7" s="83">
        <v>100</v>
      </c>
      <c r="MO7" s="83">
        <v>100</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（最大出力合計1,500kW）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1389.2</v>
      </c>
      <c r="AZ11" s="95">
        <f>AZ7</f>
        <v>244.2</v>
      </c>
      <c r="BA11" s="95">
        <f>BA7</f>
        <v>79.099999999999994</v>
      </c>
      <c r="BB11" s="95">
        <f>BB7</f>
        <v>146.30000000000001</v>
      </c>
      <c r="BC11" s="95">
        <f>BC7</f>
        <v>136.9</v>
      </c>
      <c r="BD11" s="84"/>
      <c r="BE11" s="84"/>
      <c r="BF11" s="84"/>
      <c r="BG11" s="84"/>
      <c r="BH11" s="84"/>
      <c r="BI11" s="94" t="s">
        <v>145</v>
      </c>
      <c r="BJ11" s="95">
        <f>BJ7</f>
        <v>0</v>
      </c>
      <c r="BK11" s="95">
        <f>BK7</f>
        <v>551.70000000000005</v>
      </c>
      <c r="BL11" s="95">
        <f>BL7</f>
        <v>392.7</v>
      </c>
      <c r="BM11" s="95">
        <f>BM7</f>
        <v>402.8</v>
      </c>
      <c r="BN11" s="95">
        <f>BN7</f>
        <v>371.9</v>
      </c>
      <c r="BO11" s="84"/>
      <c r="BP11" s="84"/>
      <c r="BQ11" s="84"/>
      <c r="BR11" s="84"/>
      <c r="BS11" s="84"/>
      <c r="BT11" s="94" t="s">
        <v>146</v>
      </c>
      <c r="BU11" s="95" t="str">
        <f>BU7</f>
        <v>-</v>
      </c>
      <c r="BV11" s="95" t="str">
        <f>BV7</f>
        <v>-</v>
      </c>
      <c r="BW11" s="95" t="str">
        <f>BW7</f>
        <v>-</v>
      </c>
      <c r="BX11" s="95" t="str">
        <f>BX7</f>
        <v>-</v>
      </c>
      <c r="BY11" s="95" t="str">
        <f>BY7</f>
        <v>-</v>
      </c>
      <c r="BZ11" s="84"/>
      <c r="CA11" s="84"/>
      <c r="CB11" s="84"/>
      <c r="CC11" s="84"/>
      <c r="CD11" s="84"/>
      <c r="CE11" s="94" t="s">
        <v>146</v>
      </c>
      <c r="CF11" s="95" t="str">
        <f>CF7</f>
        <v>-</v>
      </c>
      <c r="CG11" s="95">
        <f>CG7</f>
        <v>18905.8</v>
      </c>
      <c r="CH11" s="95">
        <f>CH7</f>
        <v>20372.3</v>
      </c>
      <c r="CI11" s="95">
        <f>CI7</f>
        <v>20140.900000000001</v>
      </c>
      <c r="CJ11" s="95">
        <f>CJ7</f>
        <v>21687.599999999999</v>
      </c>
      <c r="CK11" s="84"/>
      <c r="CL11" s="84"/>
      <c r="CM11" s="84"/>
      <c r="CN11" s="84"/>
      <c r="CO11" s="94" t="s">
        <v>147</v>
      </c>
      <c r="CP11" s="96">
        <f>CP7</f>
        <v>-716</v>
      </c>
      <c r="CQ11" s="96">
        <f>CQ7</f>
        <v>93346</v>
      </c>
      <c r="CR11" s="96">
        <f>CR7</f>
        <v>50894</v>
      </c>
      <c r="CS11" s="96">
        <f>CS7</f>
        <v>49590</v>
      </c>
      <c r="CT11" s="96">
        <f>CT7</f>
        <v>45533</v>
      </c>
      <c r="CU11" s="84"/>
      <c r="CV11" s="84"/>
      <c r="CW11" s="84"/>
      <c r="CX11" s="84"/>
      <c r="CY11" s="84"/>
      <c r="CZ11" s="94" t="s">
        <v>144</v>
      </c>
      <c r="DA11" s="95">
        <f>DA7</f>
        <v>0</v>
      </c>
      <c r="DB11" s="95">
        <f>DB7</f>
        <v>17.399999999999999</v>
      </c>
      <c r="DC11" s="95">
        <f>DC7</f>
        <v>17.600000000000001</v>
      </c>
      <c r="DD11" s="95">
        <f>DD7</f>
        <v>17</v>
      </c>
      <c r="DE11" s="95">
        <f>DE7</f>
        <v>16</v>
      </c>
      <c r="DF11" s="84"/>
      <c r="DG11" s="84"/>
      <c r="DH11" s="84"/>
      <c r="DI11" s="84"/>
      <c r="DJ11" s="94" t="s">
        <v>146</v>
      </c>
      <c r="DK11" s="95">
        <f>DK7</f>
        <v>0</v>
      </c>
      <c r="DL11" s="95">
        <f>DL7</f>
        <v>2.4</v>
      </c>
      <c r="DM11" s="95">
        <f>DM7</f>
        <v>2.1</v>
      </c>
      <c r="DN11" s="95">
        <f>DN7</f>
        <v>5.3</v>
      </c>
      <c r="DO11" s="95">
        <f>DO7</f>
        <v>5.8</v>
      </c>
      <c r="DP11" s="84"/>
      <c r="DQ11" s="84"/>
      <c r="DR11" s="84"/>
      <c r="DS11" s="84"/>
      <c r="DT11" s="94" t="s">
        <v>146</v>
      </c>
      <c r="DU11" s="95" t="str">
        <f>DU7</f>
        <v>-</v>
      </c>
      <c r="DV11" s="95">
        <f>DV7</f>
        <v>739.7</v>
      </c>
      <c r="DW11" s="95">
        <f>DW7</f>
        <v>627.9</v>
      </c>
      <c r="DX11" s="95">
        <f>DX7</f>
        <v>604.70000000000005</v>
      </c>
      <c r="DY11" s="95">
        <f>DY7</f>
        <v>591.79999999999995</v>
      </c>
      <c r="DZ11" s="84"/>
      <c r="EA11" s="84"/>
      <c r="EB11" s="84"/>
      <c r="EC11" s="84"/>
      <c r="ED11" s="94" t="s">
        <v>146</v>
      </c>
      <c r="EE11" s="95" t="str">
        <f>EE7</f>
        <v>-</v>
      </c>
      <c r="EF11" s="95" t="str">
        <f>EF7</f>
        <v>-</v>
      </c>
      <c r="EG11" s="95" t="str">
        <f>EG7</f>
        <v>-</v>
      </c>
      <c r="EH11" s="95" t="str">
        <f>EH7</f>
        <v>-</v>
      </c>
      <c r="EI11" s="95" t="str">
        <f>EI7</f>
        <v>-</v>
      </c>
      <c r="EJ11" s="84"/>
      <c r="EK11" s="84"/>
      <c r="EL11" s="84"/>
      <c r="EM11" s="84"/>
      <c r="EN11" s="94" t="s">
        <v>146</v>
      </c>
      <c r="EO11" s="95" t="str">
        <f>EO7</f>
        <v>-</v>
      </c>
      <c r="EP11" s="95">
        <f>EP7</f>
        <v>100</v>
      </c>
      <c r="EQ11" s="95">
        <f>EQ7</f>
        <v>100</v>
      </c>
      <c r="ER11" s="95">
        <f>ER7</f>
        <v>100</v>
      </c>
      <c r="ES11" s="95">
        <f>ES7</f>
        <v>100</v>
      </c>
      <c r="ET11" s="84"/>
      <c r="EU11" s="84"/>
      <c r="EV11" s="84"/>
      <c r="EW11" s="84"/>
      <c r="EX11" s="84"/>
      <c r="EY11" s="94" t="s">
        <v>148</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149</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150</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151</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146</v>
      </c>
      <c r="JR11" s="95" t="str">
        <f>JR7</f>
        <v>-</v>
      </c>
      <c r="JS11" s="95" t="str">
        <f>JS7</f>
        <v>-</v>
      </c>
      <c r="JT11" s="95" t="str">
        <f>JT7</f>
        <v>-</v>
      </c>
      <c r="JU11" s="95" t="str">
        <f>JU7</f>
        <v>-</v>
      </c>
      <c r="JV11" s="95" t="str">
        <f>JV7</f>
        <v>-</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146</v>
      </c>
      <c r="KL11" s="95" t="str">
        <f>KL7</f>
        <v>-</v>
      </c>
      <c r="KM11" s="95" t="str">
        <f>KM7</f>
        <v>-</v>
      </c>
      <c r="KN11" s="95" t="str">
        <f>KN7</f>
        <v>-</v>
      </c>
      <c r="KO11" s="95" t="str">
        <f>KO7</f>
        <v>-</v>
      </c>
      <c r="KP11" s="95" t="str">
        <f>KP7</f>
        <v>-</v>
      </c>
      <c r="KQ11" s="84"/>
      <c r="KR11" s="84"/>
      <c r="KS11" s="84"/>
      <c r="KT11" s="84"/>
      <c r="KU11" s="84"/>
      <c r="KV11" s="94" t="s">
        <v>146</v>
      </c>
      <c r="KW11" s="95">
        <f>KW7</f>
        <v>0</v>
      </c>
      <c r="KX11" s="95">
        <f>KX7</f>
        <v>17.399999999999999</v>
      </c>
      <c r="KY11" s="95">
        <f>KY7</f>
        <v>17.600000000000001</v>
      </c>
      <c r="KZ11" s="95">
        <f>KZ7</f>
        <v>17</v>
      </c>
      <c r="LA11" s="95">
        <f>LA7</f>
        <v>16</v>
      </c>
      <c r="LB11" s="84"/>
      <c r="LC11" s="84"/>
      <c r="LD11" s="84"/>
      <c r="LE11" s="84"/>
      <c r="LF11" s="94" t="s">
        <v>152</v>
      </c>
      <c r="LG11" s="95">
        <f>LG7</f>
        <v>0</v>
      </c>
      <c r="LH11" s="95">
        <f>LH7</f>
        <v>2.4</v>
      </c>
      <c r="LI11" s="95">
        <f>LI7</f>
        <v>2.1</v>
      </c>
      <c r="LJ11" s="95">
        <f>LJ7</f>
        <v>5.3</v>
      </c>
      <c r="LK11" s="95">
        <f>LK7</f>
        <v>5.8</v>
      </c>
      <c r="LL11" s="84"/>
      <c r="LM11" s="84"/>
      <c r="LN11" s="84"/>
      <c r="LO11" s="84"/>
      <c r="LP11" s="94" t="s">
        <v>153</v>
      </c>
      <c r="LQ11" s="95" t="str">
        <f>LQ7</f>
        <v>-</v>
      </c>
      <c r="LR11" s="95">
        <f>LR7</f>
        <v>739.7</v>
      </c>
      <c r="LS11" s="95">
        <f>LS7</f>
        <v>627.9</v>
      </c>
      <c r="LT11" s="95">
        <f>LT7</f>
        <v>604.70000000000005</v>
      </c>
      <c r="LU11" s="95">
        <f>LU7</f>
        <v>591.79999999999995</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146</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154</v>
      </c>
      <c r="AY12" s="95">
        <f>BD7</f>
        <v>88.8</v>
      </c>
      <c r="AZ12" s="95">
        <f>BE7</f>
        <v>121.3</v>
      </c>
      <c r="BA12" s="95">
        <f>BF7</f>
        <v>123.2</v>
      </c>
      <c r="BB12" s="95">
        <f>BG7</f>
        <v>134.69999999999999</v>
      </c>
      <c r="BC12" s="95">
        <f>BH7</f>
        <v>141.80000000000001</v>
      </c>
      <c r="BD12" s="84"/>
      <c r="BE12" s="84"/>
      <c r="BF12" s="84"/>
      <c r="BG12" s="84"/>
      <c r="BH12" s="84"/>
      <c r="BI12" s="94" t="s">
        <v>155</v>
      </c>
      <c r="BJ12" s="95">
        <f>BO7</f>
        <v>269.8</v>
      </c>
      <c r="BK12" s="95">
        <f>BP7</f>
        <v>247.9</v>
      </c>
      <c r="BL12" s="95">
        <f>BQ7</f>
        <v>240.1</v>
      </c>
      <c r="BM12" s="95">
        <f>BR7</f>
        <v>253.6</v>
      </c>
      <c r="BN12" s="95">
        <f>BS7</f>
        <v>238</v>
      </c>
      <c r="BO12" s="84"/>
      <c r="BP12" s="84"/>
      <c r="BQ12" s="84"/>
      <c r="BR12" s="84"/>
      <c r="BS12" s="84"/>
      <c r="BT12" s="94" t="s">
        <v>154</v>
      </c>
      <c r="BU12" s="95" t="str">
        <f>BZ7</f>
        <v>-</v>
      </c>
      <c r="BV12" s="95" t="str">
        <f>CA7</f>
        <v>-</v>
      </c>
      <c r="BW12" s="95" t="str">
        <f>CB7</f>
        <v>-</v>
      </c>
      <c r="BX12" s="95" t="str">
        <f>CC7</f>
        <v>-</v>
      </c>
      <c r="BY12" s="95" t="str">
        <f>CD7</f>
        <v>-</v>
      </c>
      <c r="BZ12" s="84"/>
      <c r="CA12" s="84"/>
      <c r="CB12" s="84"/>
      <c r="CC12" s="84"/>
      <c r="CD12" s="84"/>
      <c r="CE12" s="94" t="s">
        <v>154</v>
      </c>
      <c r="CF12" s="95">
        <f>CK7</f>
        <v>22847.9</v>
      </c>
      <c r="CG12" s="95">
        <f>CL7</f>
        <v>19199</v>
      </c>
      <c r="CH12" s="95">
        <f>CM7</f>
        <v>19863.5</v>
      </c>
      <c r="CI12" s="95">
        <f>CN7</f>
        <v>19066.3</v>
      </c>
      <c r="CJ12" s="95">
        <f>CO7</f>
        <v>18998.7</v>
      </c>
      <c r="CK12" s="84"/>
      <c r="CL12" s="84"/>
      <c r="CM12" s="84"/>
      <c r="CN12" s="84"/>
      <c r="CO12" s="94" t="s">
        <v>156</v>
      </c>
      <c r="CP12" s="96">
        <f>CU7</f>
        <v>2390</v>
      </c>
      <c r="CQ12" s="96">
        <f>CV7</f>
        <v>32739</v>
      </c>
      <c r="CR12" s="96">
        <f>CW7</f>
        <v>34140</v>
      </c>
      <c r="CS12" s="96">
        <f>CX7</f>
        <v>33434</v>
      </c>
      <c r="CT12" s="96">
        <f>CY7</f>
        <v>36820</v>
      </c>
      <c r="CU12" s="84"/>
      <c r="CV12" s="84"/>
      <c r="CW12" s="84"/>
      <c r="CX12" s="84"/>
      <c r="CY12" s="84"/>
      <c r="CZ12" s="94" t="s">
        <v>154</v>
      </c>
      <c r="DA12" s="95">
        <f>DF7</f>
        <v>36.4</v>
      </c>
      <c r="DB12" s="95">
        <f>DG7</f>
        <v>31.6</v>
      </c>
      <c r="DC12" s="95">
        <f>DH7</f>
        <v>31.6</v>
      </c>
      <c r="DD12" s="95">
        <f>DI7</f>
        <v>30.1</v>
      </c>
      <c r="DE12" s="95">
        <f>DJ7</f>
        <v>30.3</v>
      </c>
      <c r="DF12" s="84"/>
      <c r="DG12" s="84"/>
      <c r="DH12" s="84"/>
      <c r="DI12" s="84"/>
      <c r="DJ12" s="94" t="s">
        <v>157</v>
      </c>
      <c r="DK12" s="95">
        <f>DP7</f>
        <v>8.3000000000000007</v>
      </c>
      <c r="DL12" s="95">
        <f>DQ7</f>
        <v>7.1</v>
      </c>
      <c r="DM12" s="95">
        <f>DR7</f>
        <v>7.3</v>
      </c>
      <c r="DN12" s="95">
        <f>DS7</f>
        <v>5.3</v>
      </c>
      <c r="DO12" s="95">
        <f>DT7</f>
        <v>6.4</v>
      </c>
      <c r="DP12" s="84"/>
      <c r="DQ12" s="84"/>
      <c r="DR12" s="84"/>
      <c r="DS12" s="84"/>
      <c r="DT12" s="94" t="s">
        <v>154</v>
      </c>
      <c r="DU12" s="95">
        <f>DZ7</f>
        <v>110.5</v>
      </c>
      <c r="DV12" s="95">
        <f>EA7</f>
        <v>156.5</v>
      </c>
      <c r="DW12" s="95">
        <f>EB7</f>
        <v>157.6</v>
      </c>
      <c r="DX12" s="95">
        <f>EC7</f>
        <v>173.7</v>
      </c>
      <c r="DY12" s="95">
        <f>ED7</f>
        <v>160.19999999999999</v>
      </c>
      <c r="DZ12" s="84"/>
      <c r="EA12" s="84"/>
      <c r="EB12" s="84"/>
      <c r="EC12" s="84"/>
      <c r="ED12" s="94" t="s">
        <v>154</v>
      </c>
      <c r="EE12" s="95" t="str">
        <f>EJ7</f>
        <v>-</v>
      </c>
      <c r="EF12" s="95" t="str">
        <f>EK7</f>
        <v>-</v>
      </c>
      <c r="EG12" s="95" t="str">
        <f>EL7</f>
        <v>-</v>
      </c>
      <c r="EH12" s="95" t="str">
        <f>EM7</f>
        <v>-</v>
      </c>
      <c r="EI12" s="95" t="str">
        <f>EN7</f>
        <v>-</v>
      </c>
      <c r="EJ12" s="84"/>
      <c r="EK12" s="84"/>
      <c r="EL12" s="84"/>
      <c r="EM12" s="84"/>
      <c r="EN12" s="94" t="s">
        <v>155</v>
      </c>
      <c r="EO12" s="95">
        <f>ET7</f>
        <v>74.2</v>
      </c>
      <c r="EP12" s="95">
        <f>EU7</f>
        <v>86.8</v>
      </c>
      <c r="EQ12" s="95">
        <f>EV7</f>
        <v>83.6</v>
      </c>
      <c r="ER12" s="95">
        <f>EW7</f>
        <v>82.6</v>
      </c>
      <c r="ES12" s="95">
        <f>EX7</f>
        <v>83.2</v>
      </c>
      <c r="ET12" s="84"/>
      <c r="EU12" s="84"/>
      <c r="EV12" s="84"/>
      <c r="EW12" s="84"/>
      <c r="EX12" s="84"/>
      <c r="EY12" s="94" t="s">
        <v>154</v>
      </c>
      <c r="EZ12" s="95" t="str">
        <f>IF($EZ$8,FE7,"-")</f>
        <v>-</v>
      </c>
      <c r="FA12" s="95" t="str">
        <f>IF($EZ$8,FF7,"-")</f>
        <v>-</v>
      </c>
      <c r="FB12" s="95" t="str">
        <f>IF($EZ$8,FG7,"-")</f>
        <v>-</v>
      </c>
      <c r="FC12" s="95" t="str">
        <f>IF($EZ$8,FH7,"-")</f>
        <v>-</v>
      </c>
      <c r="FD12" s="95" t="str">
        <f>IF($EZ$8,FI7,"-")</f>
        <v>-</v>
      </c>
      <c r="FE12" s="84"/>
      <c r="FF12" s="84"/>
      <c r="FG12" s="84"/>
      <c r="FH12" s="84"/>
      <c r="FI12" s="94" t="s">
        <v>154</v>
      </c>
      <c r="FJ12" s="95" t="str">
        <f>IF($FJ$8,FO7,"-")</f>
        <v>-</v>
      </c>
      <c r="FK12" s="95" t="str">
        <f>IF($FJ$8,FP7,"-")</f>
        <v>-</v>
      </c>
      <c r="FL12" s="95" t="str">
        <f>IF($FJ$8,FQ7,"-")</f>
        <v>-</v>
      </c>
      <c r="FM12" s="95" t="str">
        <f>IF($FJ$8,FR7,"-")</f>
        <v>-</v>
      </c>
      <c r="FN12" s="95" t="str">
        <f>IF($FJ$8,FS7,"-")</f>
        <v>-</v>
      </c>
      <c r="FO12" s="84"/>
      <c r="FP12" s="84"/>
      <c r="FQ12" s="84"/>
      <c r="FR12" s="84"/>
      <c r="FS12" s="94" t="s">
        <v>154</v>
      </c>
      <c r="FT12" s="95" t="str">
        <f>IF($FT$8,FY7,"-")</f>
        <v>-</v>
      </c>
      <c r="FU12" s="95" t="str">
        <f>IF($FT$8,FZ7,"-")</f>
        <v>-</v>
      </c>
      <c r="FV12" s="95" t="str">
        <f>IF($FT$8,GA7,"-")</f>
        <v>-</v>
      </c>
      <c r="FW12" s="95" t="str">
        <f>IF($FT$8,GB7,"-")</f>
        <v>-</v>
      </c>
      <c r="FX12" s="95" t="str">
        <f>IF($FT$8,GC7,"-")</f>
        <v>-</v>
      </c>
      <c r="FY12" s="84"/>
      <c r="FZ12" s="84"/>
      <c r="GA12" s="84"/>
      <c r="GB12" s="84"/>
      <c r="GC12" s="94" t="s">
        <v>154</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159</v>
      </c>
      <c r="GY12" s="95" t="str">
        <f>IF($GY$8,HD7,"-")</f>
        <v>-</v>
      </c>
      <c r="GZ12" s="95" t="str">
        <f>IF($GY$8,HE7,"-")</f>
        <v>-</v>
      </c>
      <c r="HA12" s="95" t="str">
        <f>IF($GY$8,HF7,"-")</f>
        <v>-</v>
      </c>
      <c r="HB12" s="95" t="str">
        <f>IF($GY$8,HG7,"-")</f>
        <v>-</v>
      </c>
      <c r="HC12" s="95" t="str">
        <f>IF($GY$8,HH7,"-")</f>
        <v>-</v>
      </c>
      <c r="HD12" s="84"/>
      <c r="HE12" s="84"/>
      <c r="HF12" s="84"/>
      <c r="HG12" s="84"/>
      <c r="HH12" s="94" t="s">
        <v>154</v>
      </c>
      <c r="HI12" s="95" t="str">
        <f>IF($HI$8,HN7,"-")</f>
        <v>-</v>
      </c>
      <c r="HJ12" s="95" t="str">
        <f>IF($HI$8,HO7,"-")</f>
        <v>-</v>
      </c>
      <c r="HK12" s="95" t="str">
        <f>IF($HI$8,HP7,"-")</f>
        <v>-</v>
      </c>
      <c r="HL12" s="95" t="str">
        <f>IF($HI$8,HQ7,"-")</f>
        <v>-</v>
      </c>
      <c r="HM12" s="95" t="str">
        <f>IF($HI$8,HR7,"-")</f>
        <v>-</v>
      </c>
      <c r="HN12" s="84"/>
      <c r="HO12" s="84"/>
      <c r="HP12" s="84"/>
      <c r="HQ12" s="84"/>
      <c r="HR12" s="94" t="s">
        <v>160</v>
      </c>
      <c r="HS12" s="95" t="str">
        <f>IF($HS$8,HX7,"-")</f>
        <v>-</v>
      </c>
      <c r="HT12" s="95" t="str">
        <f>IF($HS$8,HY7,"-")</f>
        <v>-</v>
      </c>
      <c r="HU12" s="95" t="str">
        <f>IF($HS$8,HZ7,"-")</f>
        <v>-</v>
      </c>
      <c r="HV12" s="95" t="str">
        <f>IF($HS$8,IA7,"-")</f>
        <v>-</v>
      </c>
      <c r="HW12" s="95" t="str">
        <f>IF($HS$8,IB7,"-")</f>
        <v>-</v>
      </c>
      <c r="HX12" s="84"/>
      <c r="HY12" s="84"/>
      <c r="HZ12" s="84"/>
      <c r="IA12" s="84"/>
      <c r="IB12" s="94" t="s">
        <v>154</v>
      </c>
      <c r="IC12" s="95" t="str">
        <f>IF($IC$8,IH7,"-")</f>
        <v>-</v>
      </c>
      <c r="ID12" s="95" t="str">
        <f>IF($IC$8,II7,"-")</f>
        <v>-</v>
      </c>
      <c r="IE12" s="95" t="str">
        <f>IF($IC$8,IJ7,"-")</f>
        <v>-</v>
      </c>
      <c r="IF12" s="95" t="str">
        <f>IF($IC$8,IK7,"-")</f>
        <v>-</v>
      </c>
      <c r="IG12" s="95" t="str">
        <f>IF($IC$8,IL7,"-")</f>
        <v>-</v>
      </c>
      <c r="IH12" s="84"/>
      <c r="II12" s="84"/>
      <c r="IJ12" s="84"/>
      <c r="IK12" s="84"/>
      <c r="IL12" s="94" t="s">
        <v>154</v>
      </c>
      <c r="IM12" s="95" t="str">
        <f>IF($IM$8,IR7,"-")</f>
        <v>-</v>
      </c>
      <c r="IN12" s="95" t="str">
        <f>IF($IM$8,IS7,"-")</f>
        <v>-</v>
      </c>
      <c r="IO12" s="95" t="str">
        <f>IF($IM$8,IT7,"-")</f>
        <v>-</v>
      </c>
      <c r="IP12" s="95" t="str">
        <f>IF($IM$8,IU7,"-")</f>
        <v>-</v>
      </c>
      <c r="IQ12" s="95" t="str">
        <f>IF($IM$8,IV7,"-")</f>
        <v>-</v>
      </c>
      <c r="IR12" s="84"/>
      <c r="IS12" s="84"/>
      <c r="IT12" s="84"/>
      <c r="IU12" s="84"/>
      <c r="IV12" s="84"/>
      <c r="IW12" s="94" t="s">
        <v>154</v>
      </c>
      <c r="IX12" s="95" t="str">
        <f>IF($IX$8,JC7,"-")</f>
        <v>-</v>
      </c>
      <c r="IY12" s="95" t="str">
        <f>IF($IX$8,JD7,"-")</f>
        <v>-</v>
      </c>
      <c r="IZ12" s="95" t="str">
        <f>IF($IX$8,JE7,"-")</f>
        <v>-</v>
      </c>
      <c r="JA12" s="95" t="str">
        <f>IF($IX$8,JF7,"-")</f>
        <v>-</v>
      </c>
      <c r="JB12" s="95" t="str">
        <f>IF($IX$8,JG7,"-")</f>
        <v>-</v>
      </c>
      <c r="JC12" s="84"/>
      <c r="JD12" s="84"/>
      <c r="JE12" s="84"/>
      <c r="JF12" s="84"/>
      <c r="JG12" s="94" t="s">
        <v>160</v>
      </c>
      <c r="JH12" s="95" t="str">
        <f>IF($JH$8,JM7,"-")</f>
        <v>-</v>
      </c>
      <c r="JI12" s="95" t="str">
        <f>IF($JH$8,JN7,"-")</f>
        <v>-</v>
      </c>
      <c r="JJ12" s="95" t="str">
        <f>IF($JH$8,JO7,"-")</f>
        <v>-</v>
      </c>
      <c r="JK12" s="95" t="str">
        <f>IF($JH$8,JP7,"-")</f>
        <v>-</v>
      </c>
      <c r="JL12" s="95" t="str">
        <f>IF($JH$8,JQ7,"-")</f>
        <v>-</v>
      </c>
      <c r="JM12" s="84"/>
      <c r="JN12" s="84"/>
      <c r="JO12" s="84"/>
      <c r="JP12" s="84"/>
      <c r="JQ12" s="94" t="s">
        <v>154</v>
      </c>
      <c r="JR12" s="95" t="str">
        <f>IF($JR$8,JW7,"-")</f>
        <v>-</v>
      </c>
      <c r="JS12" s="95" t="str">
        <f>IF($JR$8,JX7,"-")</f>
        <v>-</v>
      </c>
      <c r="JT12" s="95" t="str">
        <f>IF($JR$8,JY7,"-")</f>
        <v>-</v>
      </c>
      <c r="JU12" s="95" t="str">
        <f>IF($JR$8,JZ7,"-")</f>
        <v>-</v>
      </c>
      <c r="JV12" s="95" t="str">
        <f>IF($JR$8,KA7,"-")</f>
        <v>-</v>
      </c>
      <c r="JW12" s="84"/>
      <c r="JX12" s="84"/>
      <c r="JY12" s="84"/>
      <c r="JZ12" s="84"/>
      <c r="KA12" s="94" t="s">
        <v>154</v>
      </c>
      <c r="KB12" s="95" t="str">
        <f>IF($KB$8,KG7,"-")</f>
        <v>-</v>
      </c>
      <c r="KC12" s="95" t="str">
        <f>IF($KB$8,KH7,"-")</f>
        <v>-</v>
      </c>
      <c r="KD12" s="95" t="str">
        <f>IF($KB$8,KI7,"-")</f>
        <v>-</v>
      </c>
      <c r="KE12" s="95" t="str">
        <f>IF($KB$8,KJ7,"-")</f>
        <v>-</v>
      </c>
      <c r="KF12" s="95" t="str">
        <f>IF($KB$8,KK7,"-")</f>
        <v>-</v>
      </c>
      <c r="KG12" s="84"/>
      <c r="KH12" s="84"/>
      <c r="KI12" s="84"/>
      <c r="KJ12" s="84"/>
      <c r="KK12" s="94" t="s">
        <v>155</v>
      </c>
      <c r="KL12" s="95" t="str">
        <f>IF($KL$8,KQ7,"-")</f>
        <v>-</v>
      </c>
      <c r="KM12" s="95" t="str">
        <f>IF($KL$8,KR7,"-")</f>
        <v>-</v>
      </c>
      <c r="KN12" s="95" t="str">
        <f>IF($KL$8,KS7,"-")</f>
        <v>-</v>
      </c>
      <c r="KO12" s="95" t="str">
        <f>IF($KL$8,KT7,"-")</f>
        <v>-</v>
      </c>
      <c r="KP12" s="95" t="str">
        <f>IF($KL$8,KU7,"-")</f>
        <v>-</v>
      </c>
      <c r="KQ12" s="84"/>
      <c r="KR12" s="84"/>
      <c r="KS12" s="84"/>
      <c r="KT12" s="84"/>
      <c r="KU12" s="84"/>
      <c r="KV12" s="94" t="s">
        <v>154</v>
      </c>
      <c r="KW12" s="95">
        <f>IF($KW$8,LB7,"-")</f>
        <v>14.5</v>
      </c>
      <c r="KX12" s="95">
        <f>IF($KW$8,LC7,"-")</f>
        <v>14.9</v>
      </c>
      <c r="KY12" s="95">
        <f>IF($KW$8,LD7,"-")</f>
        <v>15.3</v>
      </c>
      <c r="KZ12" s="95">
        <f>IF($KW$8,LE7,"-")</f>
        <v>14.9</v>
      </c>
      <c r="LA12" s="95">
        <f>IF($KW$8,LF7,"-")</f>
        <v>14.9</v>
      </c>
      <c r="LB12" s="84"/>
      <c r="LC12" s="84"/>
      <c r="LD12" s="84"/>
      <c r="LE12" s="84"/>
      <c r="LF12" s="94" t="s">
        <v>155</v>
      </c>
      <c r="LG12" s="95">
        <f>IF($LG$8,LL7,"-")</f>
        <v>0.3</v>
      </c>
      <c r="LH12" s="95">
        <f>IF($LG$8,LM7,"-")</f>
        <v>0.3</v>
      </c>
      <c r="LI12" s="95">
        <f>IF($LG$8,LN7,"-")</f>
        <v>0.7</v>
      </c>
      <c r="LJ12" s="95">
        <f>IF($LG$8,LO7,"-")</f>
        <v>0.4</v>
      </c>
      <c r="LK12" s="95">
        <f>IF($LG$8,LP7,"-")</f>
        <v>1.8</v>
      </c>
      <c r="LL12" s="84"/>
      <c r="LM12" s="84"/>
      <c r="LN12" s="84"/>
      <c r="LO12" s="84"/>
      <c r="LP12" s="94" t="s">
        <v>158</v>
      </c>
      <c r="LQ12" s="95">
        <f>IF($LQ$8,LV7,"-")</f>
        <v>189.5</v>
      </c>
      <c r="LR12" s="95">
        <f>IF($LQ$8,LW7,"-")</f>
        <v>172</v>
      </c>
      <c r="LS12" s="95">
        <f>IF($LQ$8,LX7,"-")</f>
        <v>151.69999999999999</v>
      </c>
      <c r="LT12" s="95">
        <f>IF($LQ$8,LY7,"-")</f>
        <v>138.1</v>
      </c>
      <c r="LU12" s="95">
        <f>IF($LQ$8,LZ7,"-")</f>
        <v>125.8</v>
      </c>
      <c r="LV12" s="84"/>
      <c r="LW12" s="84"/>
      <c r="LX12" s="84"/>
      <c r="LY12" s="84"/>
      <c r="LZ12" s="94" t="s">
        <v>154</v>
      </c>
      <c r="MA12" s="95" t="str">
        <f>IF($MA$8,MF7,"-")</f>
        <v>-</v>
      </c>
      <c r="MB12" s="95" t="str">
        <f>IF($MA$8,MG7,"-")</f>
        <v>-</v>
      </c>
      <c r="MC12" s="95" t="str">
        <f>IF($MA$8,MH7,"-")</f>
        <v>-</v>
      </c>
      <c r="MD12" s="95" t="str">
        <f>IF($MA$8,MI7,"-")</f>
        <v>-</v>
      </c>
      <c r="ME12" s="95" t="str">
        <f>IF($MA$8,MJ7,"-")</f>
        <v>-</v>
      </c>
      <c r="MF12" s="84"/>
      <c r="MG12" s="84"/>
      <c r="MH12" s="84"/>
      <c r="MI12" s="84"/>
      <c r="MJ12" s="94" t="s">
        <v>154</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162</v>
      </c>
      <c r="C14" s="99"/>
      <c r="D14" s="100"/>
      <c r="E14" s="99"/>
      <c r="F14" s="194" t="s">
        <v>163</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164</v>
      </c>
      <c r="C15" s="193"/>
      <c r="D15" s="100"/>
      <c r="E15" s="97">
        <v>1</v>
      </c>
      <c r="F15" s="193" t="s">
        <v>165</v>
      </c>
      <c r="G15" s="193"/>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168</v>
      </c>
      <c r="C16" s="193"/>
      <c r="D16" s="100"/>
      <c r="E16" s="97">
        <f>E15+1</f>
        <v>2</v>
      </c>
      <c r="F16" s="193" t="s">
        <v>169</v>
      </c>
      <c r="G16" s="193"/>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171</v>
      </c>
      <c r="C17" s="193"/>
      <c r="D17" s="100"/>
      <c r="E17" s="97">
        <f t="shared" ref="E17" si="8">E16+1</f>
        <v>3</v>
      </c>
      <c r="F17" s="193" t="s">
        <v>172</v>
      </c>
      <c r="G17" s="193"/>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1389.2</v>
      </c>
      <c r="AZ17" s="106">
        <f t="shared" ref="AZ17:BC17" si="9">IF(AZ7="-",NA(),AZ7)</f>
        <v>244.2</v>
      </c>
      <c r="BA17" s="106">
        <f t="shared" si="9"/>
        <v>79.099999999999994</v>
      </c>
      <c r="BB17" s="106">
        <f t="shared" si="9"/>
        <v>146.30000000000001</v>
      </c>
      <c r="BC17" s="106">
        <f t="shared" si="9"/>
        <v>136.9</v>
      </c>
      <c r="BD17" s="100"/>
      <c r="BE17" s="100"/>
      <c r="BF17" s="100"/>
      <c r="BG17" s="100"/>
      <c r="BH17" s="100"/>
      <c r="BI17" s="105" t="s">
        <v>175</v>
      </c>
      <c r="BJ17" s="106">
        <f>IF(BJ7="-",NA(),BJ7)</f>
        <v>0</v>
      </c>
      <c r="BK17" s="106">
        <f t="shared" ref="BK17:BN17" si="10">IF(BK7="-",NA(),BK7)</f>
        <v>551.70000000000005</v>
      </c>
      <c r="BL17" s="106">
        <f t="shared" si="10"/>
        <v>392.7</v>
      </c>
      <c r="BM17" s="106">
        <f t="shared" si="10"/>
        <v>402.8</v>
      </c>
      <c r="BN17" s="106">
        <f t="shared" si="10"/>
        <v>371.9</v>
      </c>
      <c r="BO17" s="100"/>
      <c r="BP17" s="100"/>
      <c r="BQ17" s="100"/>
      <c r="BR17" s="100"/>
      <c r="BS17" s="100"/>
      <c r="BT17" s="105" t="s">
        <v>174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176</v>
      </c>
      <c r="CF17" s="106" t="e">
        <f>IF(CF7="-",NA(),CF7)</f>
        <v>#N/A</v>
      </c>
      <c r="CG17" s="106">
        <f t="shared" ref="CG17:CJ17" si="12">IF(CG7="-",NA(),CG7)</f>
        <v>18905.8</v>
      </c>
      <c r="CH17" s="106">
        <f t="shared" si="12"/>
        <v>20372.3</v>
      </c>
      <c r="CI17" s="106">
        <f t="shared" si="12"/>
        <v>20140.900000000001</v>
      </c>
      <c r="CJ17" s="106">
        <f t="shared" si="12"/>
        <v>21687.599999999999</v>
      </c>
      <c r="CK17" s="100"/>
      <c r="CL17" s="100"/>
      <c r="CM17" s="100"/>
      <c r="CN17" s="100"/>
      <c r="CO17" s="105" t="s">
        <v>174</v>
      </c>
      <c r="CP17" s="107">
        <f>IF(CP7="-",NA(),CP7)</f>
        <v>-716</v>
      </c>
      <c r="CQ17" s="107">
        <f t="shared" ref="CQ17:CT17" si="13">IF(CQ7="-",NA(),CQ7)</f>
        <v>93346</v>
      </c>
      <c r="CR17" s="107">
        <f t="shared" si="13"/>
        <v>50894</v>
      </c>
      <c r="CS17" s="107">
        <f t="shared" si="13"/>
        <v>49590</v>
      </c>
      <c r="CT17" s="107">
        <f t="shared" si="13"/>
        <v>45533</v>
      </c>
      <c r="CU17" s="100"/>
      <c r="CV17" s="100"/>
      <c r="CW17" s="100"/>
      <c r="CX17" s="100"/>
      <c r="CY17" s="100"/>
      <c r="CZ17" s="105" t="s">
        <v>174</v>
      </c>
      <c r="DA17" s="106">
        <f>IF(DA7="-",NA(),DA7)</f>
        <v>0</v>
      </c>
      <c r="DB17" s="106">
        <f t="shared" ref="DB17:DE17" si="14">IF(DB7="-",NA(),DB7)</f>
        <v>17.399999999999999</v>
      </c>
      <c r="DC17" s="106">
        <f t="shared" si="14"/>
        <v>17.600000000000001</v>
      </c>
      <c r="DD17" s="106">
        <f t="shared" si="14"/>
        <v>17</v>
      </c>
      <c r="DE17" s="106">
        <f t="shared" si="14"/>
        <v>16</v>
      </c>
      <c r="DF17" s="100"/>
      <c r="DG17" s="100"/>
      <c r="DH17" s="100"/>
      <c r="DI17" s="100"/>
      <c r="DJ17" s="105" t="s">
        <v>174</v>
      </c>
      <c r="DK17" s="106">
        <f>IF(DK7="-",NA(),DK7)</f>
        <v>0</v>
      </c>
      <c r="DL17" s="106">
        <f t="shared" ref="DL17:DO17" si="15">IF(DL7="-",NA(),DL7)</f>
        <v>2.4</v>
      </c>
      <c r="DM17" s="106">
        <f t="shared" si="15"/>
        <v>2.1</v>
      </c>
      <c r="DN17" s="106">
        <f t="shared" si="15"/>
        <v>5.3</v>
      </c>
      <c r="DO17" s="106">
        <f t="shared" si="15"/>
        <v>5.8</v>
      </c>
      <c r="DP17" s="100"/>
      <c r="DQ17" s="100"/>
      <c r="DR17" s="100"/>
      <c r="DS17" s="100"/>
      <c r="DT17" s="105" t="s">
        <v>174</v>
      </c>
      <c r="DU17" s="106" t="e">
        <f>IF(DU7="-",NA(),DU7)</f>
        <v>#N/A</v>
      </c>
      <c r="DV17" s="106">
        <f t="shared" ref="DV17:DY17" si="16">IF(DV7="-",NA(),DV7)</f>
        <v>739.7</v>
      </c>
      <c r="DW17" s="106">
        <f t="shared" si="16"/>
        <v>627.9</v>
      </c>
      <c r="DX17" s="106">
        <f t="shared" si="16"/>
        <v>604.70000000000005</v>
      </c>
      <c r="DY17" s="106">
        <f t="shared" si="16"/>
        <v>591.79999999999995</v>
      </c>
      <c r="DZ17" s="100"/>
      <c r="EA17" s="100"/>
      <c r="EB17" s="100"/>
      <c r="EC17" s="100"/>
      <c r="ED17" s="105" t="s">
        <v>175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174</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177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174</v>
      </c>
      <c r="KW17" s="106">
        <f>IF(KW7="-",NA(),KW7)</f>
        <v>0</v>
      </c>
      <c r="KX17" s="106">
        <f t="shared" ref="KX17:LA17" si="34">IF(KX7="-",NA(),KX7)</f>
        <v>17.399999999999999</v>
      </c>
      <c r="KY17" s="106">
        <f t="shared" si="34"/>
        <v>17.600000000000001</v>
      </c>
      <c r="KZ17" s="106">
        <f t="shared" si="34"/>
        <v>17</v>
      </c>
      <c r="LA17" s="106">
        <f t="shared" si="34"/>
        <v>16</v>
      </c>
      <c r="LB17" s="100"/>
      <c r="LC17" s="100"/>
      <c r="LD17" s="100"/>
      <c r="LE17" s="100"/>
      <c r="LF17" s="105" t="s">
        <v>174</v>
      </c>
      <c r="LG17" s="106">
        <f>IF(LG7="-",NA(),LG7)</f>
        <v>0</v>
      </c>
      <c r="LH17" s="106">
        <f t="shared" ref="LH17:LK17" si="35">IF(LH7="-",NA(),LH7)</f>
        <v>2.4</v>
      </c>
      <c r="LI17" s="106">
        <f t="shared" si="35"/>
        <v>2.1</v>
      </c>
      <c r="LJ17" s="106">
        <f t="shared" si="35"/>
        <v>5.3</v>
      </c>
      <c r="LK17" s="106">
        <f t="shared" si="35"/>
        <v>5.8</v>
      </c>
      <c r="LL17" s="100"/>
      <c r="LM17" s="100"/>
      <c r="LN17" s="100"/>
      <c r="LO17" s="100"/>
      <c r="LP17" s="105" t="s">
        <v>174</v>
      </c>
      <c r="LQ17" s="106" t="e">
        <f>IF(LQ7="-",NA(),LQ7)</f>
        <v>#N/A</v>
      </c>
      <c r="LR17" s="106">
        <f t="shared" ref="LR17:LU17" si="36">IF(LR7="-",NA(),LR7)</f>
        <v>739.7</v>
      </c>
      <c r="LS17" s="106">
        <f t="shared" si="36"/>
        <v>627.9</v>
      </c>
      <c r="LT17" s="106">
        <f t="shared" si="36"/>
        <v>604.70000000000005</v>
      </c>
      <c r="LU17" s="106">
        <f t="shared" si="36"/>
        <v>591.79999999999995</v>
      </c>
      <c r="LV17" s="100"/>
      <c r="LW17" s="100"/>
      <c r="LX17" s="100"/>
      <c r="LY17" s="100"/>
      <c r="LZ17" s="105" t="s">
        <v>174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174</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178</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179</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179</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180</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179</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180</v>
      </c>
      <c r="DA18" s="106">
        <f>IF(DF7="-",NA(),DF7)</f>
        <v>36.4</v>
      </c>
      <c r="DB18" s="106">
        <f t="shared" ref="DB18:DE18" si="44">IF(DG7="-",NA(),DG7)</f>
        <v>31.6</v>
      </c>
      <c r="DC18" s="106">
        <f t="shared" si="44"/>
        <v>31.6</v>
      </c>
      <c r="DD18" s="106">
        <f t="shared" si="44"/>
        <v>30.1</v>
      </c>
      <c r="DE18" s="106">
        <f t="shared" si="44"/>
        <v>30.3</v>
      </c>
      <c r="DF18" s="100"/>
      <c r="DG18" s="100"/>
      <c r="DH18" s="100"/>
      <c r="DI18" s="100"/>
      <c r="DJ18" s="105" t="s">
        <v>179</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179</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179</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179</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179</v>
      </c>
      <c r="LG18" s="106">
        <f>IF(OR(NOT($LG$8),LL7="-"),NA(),LL7)</f>
        <v>0.3</v>
      </c>
      <c r="LH18" s="106">
        <f>IF(OR(NOT($LG$8),LM7="-"),NA(),LM7)</f>
        <v>0.3</v>
      </c>
      <c r="LI18" s="106">
        <f>IF(OR(NOT($LG$8),LN7="-"),NA(),LN7)</f>
        <v>0.7</v>
      </c>
      <c r="LJ18" s="106">
        <f>IF(OR(NOT($LG$8),LO7="-"),NA(),LO7)</f>
        <v>0.4</v>
      </c>
      <c r="LK18" s="106">
        <f>IF(OR(NOT($LG$8),LP7="-"),NA(),LP7)</f>
        <v>1.8</v>
      </c>
      <c r="LL18" s="100"/>
      <c r="LM18" s="100"/>
      <c r="LN18" s="100"/>
      <c r="LO18" s="100"/>
      <c r="LP18" s="105" t="s">
        <v>181</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179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180</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182</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183</v>
      </c>
      <c r="C20" s="193"/>
      <c r="D20" s="100"/>
    </row>
    <row r="21" spans="1:374" x14ac:dyDescent="0.15">
      <c r="A21" s="97">
        <f t="shared" si="7"/>
        <v>7</v>
      </c>
      <c r="B21" s="193" t="s">
        <v>184</v>
      </c>
      <c r="C21" s="193"/>
      <c r="D21" s="100"/>
    </row>
    <row r="22" spans="1:374" x14ac:dyDescent="0.15">
      <c r="A22" s="97">
        <f t="shared" si="7"/>
        <v>8</v>
      </c>
      <c r="B22" s="193" t="s">
        <v>185</v>
      </c>
      <c r="C22" s="193"/>
      <c r="D22" s="100"/>
      <c r="E22" s="195" t="s">
        <v>186</v>
      </c>
      <c r="F22" s="196"/>
      <c r="G22" s="196"/>
      <c r="H22" s="196"/>
      <c r="I22" s="197"/>
    </row>
    <row r="23" spans="1:374" x14ac:dyDescent="0.15">
      <c r="A23" s="97">
        <f t="shared" si="7"/>
        <v>9</v>
      </c>
      <c r="B23" s="193" t="s">
        <v>187</v>
      </c>
      <c r="C23" s="193"/>
      <c r="D23" s="100"/>
      <c r="E23" s="198"/>
      <c r="F23" s="199"/>
      <c r="G23" s="199"/>
      <c r="H23" s="199"/>
      <c r="I23" s="200"/>
    </row>
    <row r="24" spans="1:374" x14ac:dyDescent="0.15">
      <c r="A24" s="97">
        <f t="shared" si="7"/>
        <v>10</v>
      </c>
      <c r="B24" s="193" t="s">
        <v>188</v>
      </c>
      <c r="C24" s="193"/>
      <c r="D24" s="100"/>
      <c r="E24" s="198"/>
      <c r="F24" s="199"/>
      <c r="G24" s="199"/>
      <c r="H24" s="199"/>
      <c r="I24" s="200"/>
    </row>
    <row r="25" spans="1:374" x14ac:dyDescent="0.15">
      <c r="A25" s="97">
        <f t="shared" si="7"/>
        <v>11</v>
      </c>
      <c r="B25" s="193" t="s">
        <v>189</v>
      </c>
      <c r="C25" s="193"/>
      <c r="D25" s="100"/>
      <c r="E25" s="198"/>
      <c r="F25" s="199"/>
      <c r="G25" s="199"/>
      <c r="H25" s="199"/>
      <c r="I25" s="200"/>
    </row>
    <row r="26" spans="1:374" x14ac:dyDescent="0.15">
      <c r="A26" s="97">
        <f t="shared" si="7"/>
        <v>12</v>
      </c>
      <c r="B26" s="193" t="s">
        <v>190</v>
      </c>
      <c r="C26" s="193"/>
      <c r="D26" s="100"/>
      <c r="E26" s="198"/>
      <c r="F26" s="199"/>
      <c r="G26" s="199"/>
      <c r="H26" s="199"/>
      <c r="I26" s="200"/>
    </row>
    <row r="27" spans="1:374" x14ac:dyDescent="0.15">
      <c r="A27" s="97">
        <f t="shared" si="7"/>
        <v>13</v>
      </c>
      <c r="B27" s="193" t="s">
        <v>191</v>
      </c>
      <c r="C27" s="193"/>
      <c r="D27" s="100"/>
      <c r="E27" s="198"/>
      <c r="F27" s="199"/>
      <c r="G27" s="199"/>
      <c r="H27" s="199"/>
      <c r="I27" s="200"/>
    </row>
    <row r="28" spans="1:374" x14ac:dyDescent="0.15">
      <c r="A28" s="97">
        <f t="shared" si="7"/>
        <v>14</v>
      </c>
      <c r="B28" s="193" t="s">
        <v>192</v>
      </c>
      <c r="C28" s="193"/>
      <c r="D28" s="100"/>
      <c r="E28" s="198"/>
      <c r="F28" s="199"/>
      <c r="G28" s="199"/>
      <c r="H28" s="199"/>
      <c r="I28" s="200"/>
    </row>
    <row r="29" spans="1:374" x14ac:dyDescent="0.15">
      <c r="A29" s="97">
        <f t="shared" si="7"/>
        <v>15</v>
      </c>
      <c r="B29" s="193" t="s">
        <v>193</v>
      </c>
      <c r="C29" s="193"/>
      <c r="D29" s="100"/>
      <c r="E29" s="198"/>
      <c r="F29" s="199"/>
      <c r="G29" s="199"/>
      <c r="H29" s="199"/>
      <c r="I29" s="200"/>
    </row>
    <row r="30" spans="1:374" x14ac:dyDescent="0.15">
      <c r="A30" s="97">
        <f t="shared" si="7"/>
        <v>16</v>
      </c>
      <c r="B30" s="193" t="s">
        <v>194</v>
      </c>
      <c r="C30" s="193"/>
      <c r="D30" s="100"/>
      <c r="E30" s="198"/>
      <c r="F30" s="199"/>
      <c r="G30" s="199"/>
      <c r="H30" s="199"/>
      <c r="I30" s="200"/>
    </row>
    <row r="31" spans="1:374" x14ac:dyDescent="0.15">
      <c r="A31" s="97">
        <f t="shared" si="7"/>
        <v>17</v>
      </c>
      <c r="B31" s="193" t="s">
        <v>195</v>
      </c>
      <c r="C31" s="193"/>
      <c r="D31" s="100"/>
      <c r="E31" s="198"/>
      <c r="F31" s="199"/>
      <c r="G31" s="199"/>
      <c r="H31" s="199"/>
      <c r="I31" s="200"/>
    </row>
    <row r="32" spans="1:374" x14ac:dyDescent="0.15">
      <c r="A32" s="97">
        <f t="shared" si="7"/>
        <v>18</v>
      </c>
      <c r="B32" s="193" t="s">
        <v>196</v>
      </c>
      <c r="C32" s="193"/>
      <c r="D32" s="100"/>
      <c r="E32" s="198"/>
      <c r="F32" s="199"/>
      <c r="G32" s="199"/>
      <c r="H32" s="199"/>
      <c r="I32" s="200"/>
    </row>
    <row r="33" spans="1:16" x14ac:dyDescent="0.15">
      <c r="A33" s="97">
        <f t="shared" si="7"/>
        <v>19</v>
      </c>
      <c r="B33" s="193" t="s">
        <v>197</v>
      </c>
      <c r="C33" s="193"/>
      <c r="D33" s="100"/>
      <c r="E33" s="198"/>
      <c r="F33" s="199"/>
      <c r="G33" s="199"/>
      <c r="H33" s="199"/>
      <c r="I33" s="200"/>
    </row>
    <row r="34" spans="1:16" x14ac:dyDescent="0.15">
      <c r="A34" s="97">
        <f t="shared" si="7"/>
        <v>20</v>
      </c>
      <c r="B34" s="193" t="s">
        <v>198</v>
      </c>
      <c r="C34" s="193"/>
      <c r="D34" s="100"/>
      <c r="E34" s="198"/>
      <c r="F34" s="199"/>
      <c r="G34" s="199"/>
      <c r="H34" s="199"/>
      <c r="I34" s="200"/>
    </row>
    <row r="35" spans="1:16" ht="25.5" customHeight="1" x14ac:dyDescent="0.15">
      <c r="E35" s="201"/>
      <c r="F35" s="202"/>
      <c r="G35" s="202"/>
      <c r="H35" s="202"/>
      <c r="I35" s="203"/>
    </row>
    <row r="36" spans="1:16" x14ac:dyDescent="0.15">
      <c r="A36" t="s">
        <v>199</v>
      </c>
      <c r="B36" t="s">
        <v>200</v>
      </c>
    </row>
    <row r="37" spans="1:16" x14ac:dyDescent="0.15">
      <c r="A37" t="s">
        <v>201</v>
      </c>
      <c r="B37" t="s">
        <v>202</v>
      </c>
      <c r="L37" s="195" t="s">
        <v>186</v>
      </c>
      <c r="M37" s="196"/>
      <c r="N37" s="196"/>
      <c r="O37" s="196"/>
      <c r="P37" s="197"/>
    </row>
    <row r="38" spans="1:16" x14ac:dyDescent="0.15">
      <c r="A38" t="s">
        <v>203</v>
      </c>
      <c r="B38" t="s">
        <v>204</v>
      </c>
      <c r="L38" s="198"/>
      <c r="M38" s="199"/>
      <c r="N38" s="199"/>
      <c r="O38" s="199"/>
      <c r="P38" s="200"/>
    </row>
    <row r="39" spans="1:16" x14ac:dyDescent="0.15">
      <c r="A39" t="s">
        <v>205</v>
      </c>
      <c r="B39" t="s">
        <v>206</v>
      </c>
      <c r="L39" s="198"/>
      <c r="M39" s="199"/>
      <c r="N39" s="199"/>
      <c r="O39" s="199"/>
      <c r="P39" s="200"/>
    </row>
    <row r="40" spans="1:16" x14ac:dyDescent="0.15">
      <c r="A40" t="s">
        <v>207</v>
      </c>
      <c r="B40" t="s">
        <v>208</v>
      </c>
      <c r="L40" s="198"/>
      <c r="M40" s="199"/>
      <c r="N40" s="199"/>
      <c r="O40" s="199"/>
      <c r="P40" s="200"/>
    </row>
    <row r="41" spans="1:16" x14ac:dyDescent="0.15">
      <c r="A41" t="s">
        <v>209</v>
      </c>
      <c r="B41" t="s">
        <v>210</v>
      </c>
      <c r="L41" s="198"/>
      <c r="M41" s="199"/>
      <c r="N41" s="199"/>
      <c r="O41" s="199"/>
      <c r="P41" s="200"/>
    </row>
    <row r="42" spans="1:16" x14ac:dyDescent="0.15">
      <c r="A42" t="s">
        <v>211</v>
      </c>
      <c r="B42" t="s">
        <v>212</v>
      </c>
      <c r="L42" s="198"/>
      <c r="M42" s="199"/>
      <c r="N42" s="199"/>
      <c r="O42" s="199"/>
      <c r="P42" s="200"/>
    </row>
    <row r="43" spans="1:16" x14ac:dyDescent="0.15">
      <c r="A43" t="s">
        <v>213</v>
      </c>
      <c r="B43" t="s">
        <v>214</v>
      </c>
      <c r="L43" s="198"/>
      <c r="M43" s="199"/>
      <c r="N43" s="199"/>
      <c r="O43" s="199"/>
      <c r="P43" s="200"/>
    </row>
    <row r="44" spans="1:16" x14ac:dyDescent="0.15">
      <c r="A44" t="s">
        <v>215</v>
      </c>
      <c r="B44" t="s">
        <v>216</v>
      </c>
      <c r="L44" s="198"/>
      <c r="M44" s="199"/>
      <c r="N44" s="199"/>
      <c r="O44" s="199"/>
      <c r="P44" s="200"/>
    </row>
    <row r="45" spans="1:16" x14ac:dyDescent="0.15">
      <c r="A45" t="s">
        <v>217</v>
      </c>
      <c r="B45" t="s">
        <v>218</v>
      </c>
      <c r="L45" s="198"/>
      <c r="M45" s="199"/>
      <c r="N45" s="199"/>
      <c r="O45" s="199"/>
      <c r="P45" s="200"/>
    </row>
    <row r="46" spans="1:16" x14ac:dyDescent="0.15">
      <c r="A46" t="s">
        <v>219</v>
      </c>
      <c r="B46" t="s">
        <v>220</v>
      </c>
      <c r="L46" s="198"/>
      <c r="M46" s="199"/>
      <c r="N46" s="199"/>
      <c r="O46" s="199"/>
      <c r="P46" s="200"/>
    </row>
    <row r="47" spans="1:16" x14ac:dyDescent="0.15">
      <c r="A47" t="s">
        <v>221</v>
      </c>
      <c r="B47" t="s">
        <v>222</v>
      </c>
      <c r="L47" s="198"/>
      <c r="M47" s="199"/>
      <c r="N47" s="199"/>
      <c r="O47" s="199"/>
      <c r="P47" s="200"/>
    </row>
    <row r="48" spans="1:16" x14ac:dyDescent="0.15">
      <c r="A48" t="s">
        <v>223</v>
      </c>
      <c r="B48" t="s">
        <v>224</v>
      </c>
      <c r="L48" s="198"/>
      <c r="M48" s="199"/>
      <c r="N48" s="199"/>
      <c r="O48" s="199"/>
      <c r="P48" s="200"/>
    </row>
    <row r="49" spans="1:16" x14ac:dyDescent="0.15">
      <c r="A49" t="s">
        <v>225</v>
      </c>
      <c r="B49" t="s">
        <v>226</v>
      </c>
      <c r="L49" s="198"/>
      <c r="M49" s="199"/>
      <c r="N49" s="199"/>
      <c r="O49" s="199"/>
      <c r="P49" s="200"/>
    </row>
    <row r="50" spans="1:16" ht="26.25" customHeight="1" x14ac:dyDescent="0.15">
      <c r="A50" t="s">
        <v>227</v>
      </c>
      <c r="B50" t="s">
        <v>228</v>
      </c>
      <c r="L50" s="201"/>
      <c r="M50" s="202"/>
      <c r="N50" s="202"/>
      <c r="O50" s="202"/>
      <c r="P50" s="203"/>
    </row>
    <row r="51" spans="1:16" x14ac:dyDescent="0.15">
      <c r="A51" t="s">
        <v>229</v>
      </c>
      <c r="B51" t="s">
        <v>230</v>
      </c>
    </row>
    <row r="52" spans="1:16" x14ac:dyDescent="0.15">
      <c r="A52" t="s">
        <v>231</v>
      </c>
      <c r="B52" t="s">
        <v>232</v>
      </c>
    </row>
    <row r="53" spans="1:16" x14ac:dyDescent="0.15">
      <c r="A53" t="s">
        <v>233</v>
      </c>
      <c r="B53" t="s">
        <v>234</v>
      </c>
    </row>
    <row r="54" spans="1:16" x14ac:dyDescent="0.15">
      <c r="A54" t="s">
        <v>235</v>
      </c>
      <c r="B54" t="s">
        <v>236</v>
      </c>
    </row>
    <row r="55" spans="1:16" x14ac:dyDescent="0.15">
      <c r="A55" t="s">
        <v>237</v>
      </c>
      <c r="B55" t="s">
        <v>238</v>
      </c>
    </row>
    <row r="56" spans="1:16" x14ac:dyDescent="0.15">
      <c r="A56" t="s">
        <v>239</v>
      </c>
      <c r="B56" t="s">
        <v>240</v>
      </c>
    </row>
    <row r="57" spans="1:16" x14ac:dyDescent="0.15">
      <c r="A57" t="s">
        <v>241</v>
      </c>
      <c r="B57" t="s">
        <v>242</v>
      </c>
    </row>
    <row r="58" spans="1:16" x14ac:dyDescent="0.15">
      <c r="A58" t="s">
        <v>243</v>
      </c>
      <c r="B58" t="s">
        <v>244</v>
      </c>
    </row>
    <row r="59" spans="1:16" x14ac:dyDescent="0.15">
      <c r="A59" t="s">
        <v>245</v>
      </c>
      <c r="B59" t="s">
        <v>246</v>
      </c>
    </row>
    <row r="60" spans="1:16" x14ac:dyDescent="0.15">
      <c r="A60" t="s">
        <v>247</v>
      </c>
      <c r="B60" t="s">
        <v>248</v>
      </c>
    </row>
    <row r="61" spans="1:16" x14ac:dyDescent="0.15">
      <c r="A61" t="s">
        <v>249</v>
      </c>
      <c r="B61" t="s">
        <v>250</v>
      </c>
    </row>
    <row r="62" spans="1:16" x14ac:dyDescent="0.15">
      <c r="A62" t="s">
        <v>251</v>
      </c>
      <c r="B62" t="s">
        <v>252</v>
      </c>
    </row>
    <row r="63" spans="1:16" x14ac:dyDescent="0.15">
      <c r="A63" t="s">
        <v>253</v>
      </c>
      <c r="B63" t="s">
        <v>254</v>
      </c>
    </row>
    <row r="64" spans="1:16" x14ac:dyDescent="0.15">
      <c r="A64" t="s">
        <v>255</v>
      </c>
      <c r="B64" t="s">
        <v>256</v>
      </c>
    </row>
    <row r="65" spans="1:2" x14ac:dyDescent="0.15">
      <c r="A65" t="s">
        <v>257</v>
      </c>
      <c r="B65" t="s">
        <v>258</v>
      </c>
    </row>
    <row r="66" spans="1:2" x14ac:dyDescent="0.15">
      <c r="A66" t="s">
        <v>259</v>
      </c>
      <c r="B66" t="s">
        <v>260</v>
      </c>
    </row>
    <row r="67" spans="1:2" x14ac:dyDescent="0.15">
      <c r="A67" t="s">
        <v>261</v>
      </c>
      <c r="B67" t="s">
        <v>260</v>
      </c>
    </row>
    <row r="68" spans="1:2" x14ac:dyDescent="0.15">
      <c r="A68" t="s">
        <v>262</v>
      </c>
      <c r="B68" t="s">
        <v>260</v>
      </c>
    </row>
    <row r="69" spans="1:2" x14ac:dyDescent="0.15">
      <c r="A69" t="s">
        <v>263</v>
      </c>
      <c r="B69" t="s">
        <v>260</v>
      </c>
    </row>
    <row r="70" spans="1:2" x14ac:dyDescent="0.15">
      <c r="A70" t="s">
        <v>264</v>
      </c>
      <c r="B70" t="s">
        <v>260</v>
      </c>
    </row>
    <row r="71" spans="1:2" x14ac:dyDescent="0.15">
      <c r="A71" t="s">
        <v>265</v>
      </c>
      <c r="B71" t="s">
        <v>260</v>
      </c>
    </row>
    <row r="72" spans="1:2" x14ac:dyDescent="0.15">
      <c r="A72" t="s">
        <v>266</v>
      </c>
      <c r="B72" t="s">
        <v>260</v>
      </c>
    </row>
    <row r="73" spans="1:2" x14ac:dyDescent="0.15">
      <c r="A73" t="s">
        <v>267</v>
      </c>
      <c r="B73" t="s">
        <v>260</v>
      </c>
    </row>
    <row r="74" spans="1:2" x14ac:dyDescent="0.15">
      <c r="A74" t="s">
        <v>268</v>
      </c>
      <c r="B74" t="s">
        <v>260</v>
      </c>
    </row>
    <row r="75" spans="1:2" x14ac:dyDescent="0.15">
      <c r="A75" t="s">
        <v>269</v>
      </c>
      <c r="B75" t="s">
        <v>260</v>
      </c>
    </row>
    <row r="76" spans="1:2" x14ac:dyDescent="0.15">
      <c r="A76" t="s">
        <v>270</v>
      </c>
      <c r="B76" t="s">
        <v>260</v>
      </c>
    </row>
    <row r="77" spans="1:2" x14ac:dyDescent="0.15">
      <c r="A77" t="s">
        <v>271</v>
      </c>
      <c r="B77" t="s">
        <v>260</v>
      </c>
    </row>
    <row r="78" spans="1:2" x14ac:dyDescent="0.15">
      <c r="A78" t="s">
        <v>272</v>
      </c>
      <c r="B78" t="s">
        <v>260</v>
      </c>
    </row>
    <row r="79" spans="1:2" x14ac:dyDescent="0.15">
      <c r="A79" t="s">
        <v>273</v>
      </c>
      <c r="B79" t="s">
        <v>260</v>
      </c>
    </row>
    <row r="80" spans="1:2" x14ac:dyDescent="0.15">
      <c r="A80" t="s">
        <v>274</v>
      </c>
      <c r="B80" t="s">
        <v>260</v>
      </c>
    </row>
    <row r="81" spans="1:2" x14ac:dyDescent="0.15">
      <c r="A81" t="s">
        <v>275</v>
      </c>
      <c r="B81" t="s">
        <v>260</v>
      </c>
    </row>
    <row r="82" spans="1:2" x14ac:dyDescent="0.15">
      <c r="A82" t="s">
        <v>276</v>
      </c>
      <c r="B82" t="s">
        <v>260</v>
      </c>
    </row>
    <row r="83" spans="1:2" x14ac:dyDescent="0.15">
      <c r="A83" t="s">
        <v>277</v>
      </c>
      <c r="B83" t="s">
        <v>260</v>
      </c>
    </row>
    <row r="84" spans="1:2" x14ac:dyDescent="0.15">
      <c r="A84" t="s">
        <v>278</v>
      </c>
      <c r="B84" t="s">
        <v>260</v>
      </c>
    </row>
    <row r="85" spans="1:2" x14ac:dyDescent="0.15">
      <c r="A85" t="s">
        <v>279</v>
      </c>
      <c r="B85" t="s">
        <v>260</v>
      </c>
    </row>
    <row r="86" spans="1:2" x14ac:dyDescent="0.15">
      <c r="A86" t="s">
        <v>280</v>
      </c>
      <c r="B86" t="s">
        <v>281</v>
      </c>
    </row>
    <row r="87" spans="1:2" x14ac:dyDescent="0.15">
      <c r="A87" t="s">
        <v>282</v>
      </c>
      <c r="B87" t="s">
        <v>281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2022-02-08T09:44:42Z</cp:lastPrinted>
  <dcterms:created xsi:type="dcterms:W3CDTF">2021-12-03T06:39:35Z</dcterms:created>
  <dcterms:modified xsi:type="dcterms:W3CDTF">2022-02-08T09:44:46Z</dcterms:modified>
  <cp:category/>
</cp:coreProperties>
</file>