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dTxU6YD/if0+KmflFCeXY6y21WkVozRBz2ctW1d/qIO6ehwMPeEsbqMAxctCTBFZLapF+Qw9I6CHLqds0CNXXg==" workbookSaltValue="4yzbVY6RkPqXJlk7j3HfIw==" workbookSpinCount="100000" lockStructure="1"/>
  <bookViews>
    <workbookView xWindow="0" yWindow="0" windowWidth="20490" windowHeight="77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A51" i="4" l="1"/>
  <c r="MI76" i="4"/>
  <c r="HJ51" i="4"/>
  <c r="MA30" i="4"/>
  <c r="IT76" i="4"/>
  <c r="CS51" i="4"/>
  <c r="HJ30" i="4"/>
  <c r="BZ76" i="4"/>
  <c r="CS30" i="4"/>
  <c r="C11" i="5"/>
  <c r="D11" i="5"/>
  <c r="E11" i="5"/>
  <c r="B11" i="5"/>
  <c r="BZ30" i="4" l="1"/>
  <c r="BK76" i="4"/>
  <c r="LT76" i="4"/>
  <c r="GQ51" i="4"/>
  <c r="LH30" i="4"/>
  <c r="IE76" i="4"/>
  <c r="GQ30" i="4"/>
  <c r="LH51" i="4"/>
  <c r="BZ51" i="4"/>
  <c r="BG30" i="4"/>
  <c r="AV76" i="4"/>
  <c r="KO51" i="4"/>
  <c r="FX51" i="4"/>
  <c r="LE76" i="4"/>
  <c r="KO30" i="4"/>
  <c r="HP76" i="4"/>
  <c r="BG51" i="4"/>
  <c r="FX30" i="4"/>
  <c r="AN51" i="4"/>
  <c r="AN30" i="4"/>
  <c r="AG76" i="4"/>
  <c r="FE51" i="4"/>
  <c r="JV30" i="4"/>
  <c r="JV51" i="4"/>
  <c r="KP76" i="4"/>
  <c r="HA76" i="4"/>
  <c r="FE30" i="4"/>
  <c r="R76" i="4"/>
  <c r="GL76" i="4"/>
  <c r="U51" i="4"/>
  <c r="EL30" i="4"/>
  <c r="U30" i="4"/>
  <c r="JC30" i="4"/>
  <c r="JC51" i="4"/>
  <c r="KA76" i="4"/>
  <c r="EL51"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<sst xmlns="http://schemas.openxmlformats.org/spreadsheetml/2006/main" count="278" uniqueCount="134">
  <si>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</si>
  <si>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</si>
  <si>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</si>
  <si>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</si>
  <si>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</si>
  <si>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</si>
  <si>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</si>
  <si>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</si>
  <si>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</si>
  <si>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</si>
  <si>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</si>
  <si>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</si>
  <si>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</si>
  <si>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</si>
  <si>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</si>
  <si>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</si>
  <si>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</si>
  <si>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</si>
  <si>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</si>
  <si>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</si>
  <si>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</si>
  <si>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</si>
  <si>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</si>
  <si>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</si>
  <si>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</si>
  <si>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</si>
  <si>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</si>
  <si>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</si>
  <si>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</si>
  <si>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</si>
  <si>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</si>
  <si>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</si>
  <si>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</si>
  <si>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</si>
  <si>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</si>
  <si>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</si>
  <si>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</si>
  <si>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</si>
  <si>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</si>
  <si>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</si>
  <si>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</si>
  <si>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</si>
  <si>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</si>
  <si>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</si>
  <si>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</si>
  <si>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</si>
  <si>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</si>
  <si>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</si>
  <si>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</si>
  <si>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</si>
  <si>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</si>
  <si>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</si>
  <si>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</si>
  <si>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</si>
  <si>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</si>
  <si>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</si>
  <si>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</si>
  <si>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</si>
  <si>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</si>
  <si>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</si>
  <si>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</si>
  <si>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</si>
  <si>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</si>
  <si>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</si>
  <si>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</si>
  <si>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</si>
  <si>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</si>
  <si>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</si>
  <si>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</si>
  <si>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</si>
  <si>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</si>
  <si>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</si>
  <si>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</si>
  <si>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</si>
  <si>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</si>
  <si>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</si>
  <si>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</si>
  <si>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</si>
  <si>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</si>
  <si>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</si>
  <si>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</si>
  <si>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</si>
  <si>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</si>
  <si>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</si>
  <si>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</si>
  <si>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</si>
  <si>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</si>
  <si>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</si>
  <si>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</si>
  <si>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</si>
  <si>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</si>
  <si>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</si>
  <si>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</si>
  <si>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</si>
  <si>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</si>
  <si>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</si>
  <si>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</si>
  <si>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</si>
  <si>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</si>
  <si>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</si>
  <si>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</si>
  <si>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</si>
  <si>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</si>
  <si>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</si>
  <si>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</si>
  <si>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</si>
  <si>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</si>
  <si>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</si>
  <si>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</si>
  <si>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</si>
  <si>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</si>
  <si>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</si>
  <si>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</si>
  <si>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</si>
  <si>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</si>
  <si>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前後駅南地下駐車場</t>
  </si>
  <si>
    <t>法非適用</t>
  </si>
  <si>
    <t>駐車場整備事業</t>
  </si>
  <si>
    <t>-</t>
  </si>
  <si>
    <t>Ａ２Ｂ２</t>
  </si>
  <si>
    <t>非設置</t>
  </si>
  <si>
    <t>該当数値なし</t>
  </si>
  <si>
    <t>その他駐車場</t>
  </si>
  <si>
    <t>地下式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</si>
  <si>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</si>
  <si>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</si>
  <si>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</si>
  <si>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</si>
  <si>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</si>
  <si>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</si>
  <si>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最初の３０分が無料で２４時間営業（上限額９００円）を行っていますが、近隣に安価な民間時間貸し駐車場が多数あり、利用状況は芳しくありません。新型コロナウイルス感染症の影響で利用状況の悪さに拍車がかかり令和２年度は稼働率が大きく下がりました。</t>
    <rPh sb="1" eb="3">
      <t>サイショ</t>
    </rPh>
    <rPh sb="6" eb="7">
      <t>フン</t>
    </rPh>
    <rPh sb="8" eb="10">
      <t>ムリョウ</t>
    </rPh>
    <rPh sb="13" eb="15">
      <t>ジカン</t>
    </rPh>
    <rPh sb="15" eb="17">
      <t>エイギョウ</t>
    </rPh>
    <rPh sb="18" eb="20">
      <t>ジョウゲン</t>
    </rPh>
    <rPh sb="20" eb="21">
      <t>ガク</t>
    </rPh>
    <rPh sb="24" eb="25">
      <t>エン</t>
    </rPh>
    <rPh sb="27" eb="28">
      <t>オコナ</t>
    </rPh>
    <rPh sb="35" eb="37">
      <t>キンリン</t>
    </rPh>
    <rPh sb="38" eb="40">
      <t>アンカ</t>
    </rPh>
    <rPh sb="41" eb="43">
      <t>ミンカン</t>
    </rPh>
    <rPh sb="43" eb="45">
      <t>ジカン</t>
    </rPh>
    <rPh sb="45" eb="46">
      <t>カ</t>
    </rPh>
    <rPh sb="47" eb="50">
      <t>チュウシャジョウ</t>
    </rPh>
    <rPh sb="51" eb="53">
      <t>タスウ</t>
    </rPh>
    <rPh sb="56" eb="58">
      <t>リヨウ</t>
    </rPh>
    <rPh sb="58" eb="60">
      <t>ジョウキョウ</t>
    </rPh>
    <rPh sb="61" eb="62">
      <t>カンバ</t>
    </rPh>
    <rPh sb="70" eb="72">
      <t>シンガタ</t>
    </rPh>
    <rPh sb="79" eb="82">
      <t>カンセンショウ</t>
    </rPh>
    <rPh sb="83" eb="85">
      <t>エイキョウ</t>
    </rPh>
    <rPh sb="86" eb="88">
      <t>リヨウ</t>
    </rPh>
    <rPh sb="88" eb="90">
      <t>ジョウキョウ</t>
    </rPh>
    <rPh sb="91" eb="92">
      <t>ワル</t>
    </rPh>
    <rPh sb="94" eb="96">
      <t>ハクシャ</t>
    </rPh>
    <rPh sb="100" eb="102">
      <t>レイワ</t>
    </rPh>
    <rPh sb="103" eb="105">
      <t>ネンド</t>
    </rPh>
    <rPh sb="106" eb="108">
      <t>カドウ</t>
    </rPh>
    <rPh sb="108" eb="109">
      <t>リツ</t>
    </rPh>
    <rPh sb="110" eb="111">
      <t>オオ</t>
    </rPh>
    <rPh sb="113" eb="114">
      <t>サ</t>
    </rPh>
    <phoneticPr fontId="5"/>
  </si>
  <si>
    <t>　元々、市民の利便性向上のために開設され、一般会計で運営されていた時間貸し駐車場のため、大幅な収益の向上は難しく、当施設のある名鉄前後駅周辺は駐車場が多くあるが駐輪場が少なく、放置自動車等の問題が地域で挙がっていることから、当駐車場を駐輪場にするため、令和４年３月３１日をもちまして営業を終了することが決定しております。</t>
    <rPh sb="1" eb="3">
      <t>モトモト</t>
    </rPh>
    <rPh sb="4" eb="6">
      <t>シミン</t>
    </rPh>
    <rPh sb="7" eb="10">
      <t>リベンセイ</t>
    </rPh>
    <rPh sb="10" eb="12">
      <t>コウジョウ</t>
    </rPh>
    <rPh sb="16" eb="18">
      <t>カイセツ</t>
    </rPh>
    <rPh sb="21" eb="23">
      <t>イッパン</t>
    </rPh>
    <rPh sb="23" eb="25">
      <t>カイケイ</t>
    </rPh>
    <rPh sb="26" eb="28">
      <t>ウンエイ</t>
    </rPh>
    <rPh sb="33" eb="35">
      <t>ジカン</t>
    </rPh>
    <rPh sb="35" eb="36">
      <t>カ</t>
    </rPh>
    <rPh sb="37" eb="40">
      <t>チュウシャジョウ</t>
    </rPh>
    <rPh sb="44" eb="46">
      <t>オオハバ</t>
    </rPh>
    <rPh sb="47" eb="49">
      <t>シュウエキ</t>
    </rPh>
    <rPh sb="50" eb="52">
      <t>コウジョウ</t>
    </rPh>
    <rPh sb="53" eb="54">
      <t>ムズカ</t>
    </rPh>
    <rPh sb="57" eb="58">
      <t>トウ</t>
    </rPh>
    <rPh sb="58" eb="60">
      <t>シセツ</t>
    </rPh>
    <rPh sb="63" eb="65">
      <t>メイテツ</t>
    </rPh>
    <rPh sb="65" eb="67">
      <t>ゼンゴ</t>
    </rPh>
    <rPh sb="67" eb="68">
      <t>エキ</t>
    </rPh>
    <rPh sb="68" eb="70">
      <t>シュウヘン</t>
    </rPh>
    <rPh sb="71" eb="74">
      <t>チュウシャジョウ</t>
    </rPh>
    <rPh sb="75" eb="76">
      <t>オオ</t>
    </rPh>
    <rPh sb="80" eb="83">
      <t>チュウリンジョウ</t>
    </rPh>
    <rPh sb="84" eb="85">
      <t>スク</t>
    </rPh>
    <rPh sb="88" eb="90">
      <t>ホウチ</t>
    </rPh>
    <rPh sb="90" eb="93">
      <t>ジドウシャ</t>
    </rPh>
    <rPh sb="93" eb="94">
      <t>トウ</t>
    </rPh>
    <rPh sb="95" eb="97">
      <t>モンダイ</t>
    </rPh>
    <rPh sb="98" eb="100">
      <t>チイキ</t>
    </rPh>
    <rPh sb="101" eb="102">
      <t>ア</t>
    </rPh>
    <rPh sb="112" eb="113">
      <t>トウ</t>
    </rPh>
    <rPh sb="113" eb="116">
      <t>チュウシャジョウ</t>
    </rPh>
    <rPh sb="117" eb="120">
      <t>チュウリンジョウ</t>
    </rPh>
    <rPh sb="126" eb="128">
      <t>レイワ</t>
    </rPh>
    <rPh sb="129" eb="130">
      <t>ネン</t>
    </rPh>
    <rPh sb="131" eb="132">
      <t>ガツ</t>
    </rPh>
    <rPh sb="134" eb="135">
      <t>ニチ</t>
    </rPh>
    <rPh sb="141" eb="143">
      <t>エイギョウ</t>
    </rPh>
    <rPh sb="144" eb="146">
      <t>シュウリョウ</t>
    </rPh>
    <rPh sb="151" eb="153">
      <t>ケッテイ</t>
    </rPh>
    <phoneticPr fontId="5"/>
  </si>
  <si>
    <t xml:space="preserve"> 近隣に安価な時間貸し駐車場が多数あり、築造時に借入したことや、地下駐車場の特性上、維持管理費に多額の費用がかかる為、収益性は低くなっています。また、令和２年度は新型コロナウイルス感染症の影響により収益が減少しています。④売上高GOP比率、⑤EBITDAについては、平成２９年に照明のLED化工事により大きく落ち込み、令和元年度にプラスに転じましたが、令和２年度には新型コロナウイルス感染症の影響で再度マイナスになりました。</t>
    <rPh sb="1" eb="3">
      <t>キンリン</t>
    </rPh>
    <rPh sb="4" eb="6">
      <t>アンカ</t>
    </rPh>
    <rPh sb="7" eb="9">
      <t>ジカン</t>
    </rPh>
    <rPh sb="9" eb="10">
      <t>カ</t>
    </rPh>
    <rPh sb="11" eb="14">
      <t>チュウシャジョウ</t>
    </rPh>
    <rPh sb="15" eb="17">
      <t>タスウ</t>
    </rPh>
    <rPh sb="20" eb="22">
      <t>チクゾウ</t>
    </rPh>
    <rPh sb="22" eb="23">
      <t>ジ</t>
    </rPh>
    <rPh sb="24" eb="26">
      <t>カリイレ</t>
    </rPh>
    <rPh sb="32" eb="34">
      <t>チカ</t>
    </rPh>
    <rPh sb="34" eb="37">
      <t>チュウシャジョウ</t>
    </rPh>
    <rPh sb="38" eb="40">
      <t>トクセイ</t>
    </rPh>
    <rPh sb="40" eb="41">
      <t>ジョウ</t>
    </rPh>
    <rPh sb="42" eb="44">
      <t>イジ</t>
    </rPh>
    <rPh sb="44" eb="46">
      <t>カンリ</t>
    </rPh>
    <rPh sb="46" eb="47">
      <t>ヒ</t>
    </rPh>
    <rPh sb="48" eb="50">
      <t>タガク</t>
    </rPh>
    <rPh sb="51" eb="53">
      <t>ヒヨウ</t>
    </rPh>
    <rPh sb="57" eb="58">
      <t>タメ</t>
    </rPh>
    <rPh sb="59" eb="61">
      <t>シュウエキ</t>
    </rPh>
    <rPh sb="61" eb="62">
      <t>セイ</t>
    </rPh>
    <rPh sb="63" eb="64">
      <t>ヒク</t>
    </rPh>
    <rPh sb="75" eb="77">
      <t>レイワ</t>
    </rPh>
    <rPh sb="78" eb="80">
      <t>ネンド</t>
    </rPh>
    <rPh sb="81" eb="83">
      <t>シンガタ</t>
    </rPh>
    <rPh sb="90" eb="93">
      <t>カンセンショウ</t>
    </rPh>
    <rPh sb="94" eb="96">
      <t>エイキョウ</t>
    </rPh>
    <rPh sb="99" eb="101">
      <t>シュウエキ</t>
    </rPh>
    <rPh sb="102" eb="104">
      <t>ゲンショウ</t>
    </rPh>
    <rPh sb="111" eb="113">
      <t>ウリアゲ</t>
    </rPh>
    <rPh sb="113" eb="114">
      <t>ダカ</t>
    </rPh>
    <rPh sb="117" eb="119">
      <t>ヒリツ</t>
    </rPh>
    <rPh sb="133" eb="135">
      <t>ヘイセイ</t>
    </rPh>
    <rPh sb="137" eb="138">
      <t>ネン</t>
    </rPh>
    <rPh sb="139" eb="141">
      <t>ショウメイ</t>
    </rPh>
    <rPh sb="145" eb="146">
      <t>カ</t>
    </rPh>
    <rPh sb="146" eb="148">
      <t>コウジ</t>
    </rPh>
    <rPh sb="151" eb="152">
      <t>オオ</t>
    </rPh>
    <rPh sb="154" eb="155">
      <t>オ</t>
    </rPh>
    <rPh sb="156" eb="157">
      <t>コ</t>
    </rPh>
    <rPh sb="159" eb="161">
      <t>レイワ</t>
    </rPh>
    <rPh sb="161" eb="162">
      <t>モト</t>
    </rPh>
    <rPh sb="162" eb="164">
      <t>ネンド</t>
    </rPh>
    <rPh sb="169" eb="170">
      <t>テン</t>
    </rPh>
    <rPh sb="176" eb="178">
      <t>レイワ</t>
    </rPh>
    <rPh sb="179" eb="181">
      <t>ネンド</t>
    </rPh>
    <rPh sb="183" eb="185">
      <t>シンガタ</t>
    </rPh>
    <rPh sb="192" eb="195">
      <t>カンセンショウ</t>
    </rPh>
    <rPh sb="196" eb="198">
      <t>エイキョウ</t>
    </rPh>
    <rPh sb="199" eb="201">
      <t>サイド</t>
    </rPh>
    <phoneticPr fontId="5"/>
  </si>
  <si>
    <t xml:space="preserve"> 立地条件が非常に良い反面、平面駐車場と比較すると維持管理に係る費用が多くかかります。
 前後駅南地下駐車場建設に充当した企業債の償還が令和４年度に終了予定である為、⑩企業債残高対料金収入比率は年々減少しています。
　また、地方公営企業法を適用していない為、⑥有形固定資産減価償却率、⑨累積欠損金比率については「該当なし」となっています。</t>
    <rPh sb="1" eb="3">
      <t>リッチ</t>
    </rPh>
    <rPh sb="3" eb="5">
      <t>ジョウケン</t>
    </rPh>
    <rPh sb="6" eb="8">
      <t>ヒジョウ</t>
    </rPh>
    <rPh sb="9" eb="10">
      <t>ヨ</t>
    </rPh>
    <rPh sb="11" eb="13">
      <t>ハンメン</t>
    </rPh>
    <rPh sb="14" eb="16">
      <t>ヘイメン</t>
    </rPh>
    <rPh sb="16" eb="19">
      <t>チュウシャジョウ</t>
    </rPh>
    <rPh sb="20" eb="22">
      <t>ヒカク</t>
    </rPh>
    <rPh sb="25" eb="27">
      <t>イジ</t>
    </rPh>
    <rPh sb="27" eb="29">
      <t>カンリ</t>
    </rPh>
    <rPh sb="30" eb="31">
      <t>カカ</t>
    </rPh>
    <rPh sb="32" eb="34">
      <t>ヒヨウ</t>
    </rPh>
    <rPh sb="35" eb="36">
      <t>オオ</t>
    </rPh>
    <rPh sb="45" eb="47">
      <t>ゼンゴ</t>
    </rPh>
    <rPh sb="47" eb="48">
      <t>エキ</t>
    </rPh>
    <rPh sb="48" eb="49">
      <t>ミナミ</t>
    </rPh>
    <rPh sb="49" eb="51">
      <t>チカ</t>
    </rPh>
    <rPh sb="51" eb="54">
      <t>チュウシャジョウ</t>
    </rPh>
    <rPh sb="54" eb="56">
      <t>ケンセツ</t>
    </rPh>
    <rPh sb="57" eb="59">
      <t>ジュウトウ</t>
    </rPh>
    <rPh sb="61" eb="63">
      <t>キギョウ</t>
    </rPh>
    <rPh sb="63" eb="64">
      <t>サイ</t>
    </rPh>
    <rPh sb="65" eb="67">
      <t>ショウカン</t>
    </rPh>
    <rPh sb="68" eb="70">
      <t>レイワ</t>
    </rPh>
    <rPh sb="71" eb="72">
      <t>ネン</t>
    </rPh>
    <rPh sb="72" eb="73">
      <t>ド</t>
    </rPh>
    <rPh sb="74" eb="76">
      <t>シュウリョウ</t>
    </rPh>
    <rPh sb="76" eb="78">
      <t>ヨテイ</t>
    </rPh>
    <rPh sb="81" eb="82">
      <t>タメ</t>
    </rPh>
    <rPh sb="84" eb="86">
      <t>キギョウ</t>
    </rPh>
    <rPh sb="86" eb="87">
      <t>サイ</t>
    </rPh>
    <rPh sb="87" eb="89">
      <t>ザンダカ</t>
    </rPh>
    <rPh sb="89" eb="90">
      <t>タイ</t>
    </rPh>
    <rPh sb="90" eb="92">
      <t>リョウキン</t>
    </rPh>
    <rPh sb="92" eb="94">
      <t>シュウニュウ</t>
    </rPh>
    <rPh sb="94" eb="96">
      <t>ヒリツ</t>
    </rPh>
    <rPh sb="97" eb="99">
      <t>ネンネン</t>
    </rPh>
    <rPh sb="99" eb="101">
      <t>ゲンショウ</t>
    </rPh>
    <rPh sb="112" eb="114">
      <t>チホウ</t>
    </rPh>
    <rPh sb="114" eb="116">
      <t>コウエイ</t>
    </rPh>
    <rPh sb="116" eb="118">
      <t>キギョウ</t>
    </rPh>
    <rPh sb="118" eb="119">
      <t>ホウ</t>
    </rPh>
    <rPh sb="120" eb="122">
      <t>テキヨウ</t>
    </rPh>
    <rPh sb="127" eb="128">
      <t>タメ</t>
    </rPh>
    <rPh sb="130" eb="132">
      <t>ユウケイ</t>
    </rPh>
    <rPh sb="132" eb="136">
      <t>コテイシサン</t>
    </rPh>
    <rPh sb="136" eb="138">
      <t>ゲンカ</t>
    </rPh>
    <rPh sb="138" eb="140">
      <t>ショウキャク</t>
    </rPh>
    <rPh sb="140" eb="141">
      <t>リツ</t>
    </rPh>
    <rPh sb="143" eb="145">
      <t>ルイセキ</t>
    </rPh>
    <rPh sb="145" eb="147">
      <t>ケッソン</t>
    </rPh>
    <rPh sb="147" eb="148">
      <t>キン</t>
    </rPh>
    <rPh sb="148" eb="150">
      <t>ヒリツ</t>
    </rPh>
    <rPh sb="156" eb="158">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</si>
</sst>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20.7</c:v>
                </c:pt>
                <c:pt idx="1">
                  <c:v>19.8</c:v>
                </c:pt>
                <c:pt idx="2">
                  <c:v>21.3</c:v>
                </c:pt>
                <c:pt idx="3">
                  <c:v>22.7</c:v>
                </c:pt>
                <c:pt idx="4">
                  <c:v>15.5</c:v>
                </c:pt>
              </c:numCache>
            </c:numRef>
          </c:val>
          <c:extLst>
            <c:ext xmlns:c16="http://schemas.microsoft.com/office/drawing/2014/chart" uri="{C3380CC4-5D6E-409C-BE32-E72D297353CC}">
              <c16:uniqueId val="{00000000-8E59-420D-A945-D11EBA59F23F}"/>
            </c:ext>
          </c:extLst>
        </c:ser>
        <c:dLbls>
          <c:showLegendKey val="0"/>
          <c:showVal val="0"/>
          <c:showCatName val="0"/>
          <c:showSerName val="0"/>
          <c:showPercent val="0"/>
          <c:showBubbleSize val="0"/>
        </c:dLbls>
        <c:gapWidth val="150"/>
        <c:axId val="382124816"/>
        <c:axId val="38212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127.8</c:v>
                </c:pt>
              </c:numCache>
            </c:numRef>
          </c:val>
          <c:smooth val="0"/>
          <c:extLst>
            <c:ext xmlns:c16="http://schemas.microsoft.com/office/drawing/2014/chart" uri="{C3380CC4-5D6E-409C-BE32-E72D297353CC}">
              <c16:uniqueId val="{00000001-8E59-420D-A945-D11EBA59F23F}"/>
            </c:ext>
          </c:extLst>
        </c:ser>
        <c:dLbls>
          <c:showLegendKey val="0"/>
          <c:showVal val="0"/>
          <c:showCatName val="0"/>
          <c:showSerName val="0"/>
          <c:showPercent val="0"/>
          <c:showBubbleSize val="0"/>
        </c:dLbls>
        <c:marker val="1"/>
        <c:smooth val="0"/>
        <c:axId val="382124816"/>
        <c:axId val="382125208"/>
      </c:lineChart>
      <c:catAx>
        <c:axId val="382124816"/>
        <c:scaling>
          <c:orientation val="minMax"/>
        </c:scaling>
        <c:delete val="1"/>
        <c:axPos val="b"/>
        <c:numFmt formatCode="General" sourceLinked="1"/>
        <c:majorTickMark val="none"/>
        <c:minorTickMark val="none"/>
        <c:tickLblPos val="none"/>
        <c:crossAx val="382125208"/>
        <c:crosses val="autoZero"/>
        <c:auto val="1"/>
        <c:lblAlgn val="ctr"/>
        <c:lblOffset val="100"/>
        <c:noMultiLvlLbl val="1"/>
      </c:catAx>
      <c:valAx>
        <c:axId val="38212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2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1783.9</c:v>
                </c:pt>
                <c:pt idx="1">
                  <c:v>1145.4000000000001</c:v>
                </c:pt>
                <c:pt idx="2">
                  <c:v>657.8</c:v>
                </c:pt>
                <c:pt idx="3">
                  <c:v>282.5</c:v>
                </c:pt>
                <c:pt idx="4">
                  <c:v>150.1</c:v>
                </c:pt>
              </c:numCache>
            </c:numRef>
          </c:val>
          <c:extLst>
            <c:ext xmlns:c16="http://schemas.microsoft.com/office/drawing/2014/chart" uri="{C3380CC4-5D6E-409C-BE32-E72D297353CC}">
              <c16:uniqueId val="{00000000-9FB6-4011-9ED4-CB6142495E6E}"/>
            </c:ext>
          </c:extLst>
        </c:ser>
        <c:dLbls>
          <c:showLegendKey val="0"/>
          <c:showVal val="0"/>
          <c:showCatName val="0"/>
          <c:showSerName val="0"/>
          <c:showPercent val="0"/>
          <c:showBubbleSize val="0"/>
        </c:dLbls>
        <c:gapWidth val="150"/>
        <c:axId val="382125600"/>
        <c:axId val="38212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145.19999999999999</c:v>
                </c:pt>
              </c:numCache>
            </c:numRef>
          </c:val>
          <c:smooth val="0"/>
          <c:extLst>
            <c:ext xmlns:c16="http://schemas.microsoft.com/office/drawing/2014/chart" uri="{C3380CC4-5D6E-409C-BE32-E72D297353CC}">
              <c16:uniqueId val="{00000001-9FB6-4011-9ED4-CB6142495E6E}"/>
            </c:ext>
          </c:extLst>
        </c:ser>
        <c:dLbls>
          <c:showLegendKey val="0"/>
          <c:showVal val="0"/>
          <c:showCatName val="0"/>
          <c:showSerName val="0"/>
          <c:showPercent val="0"/>
          <c:showBubbleSize val="0"/>
        </c:dLbls>
        <c:marker val="1"/>
        <c:smooth val="0"/>
        <c:axId val="382125600"/>
        <c:axId val="382125992"/>
      </c:lineChart>
      <c:catAx>
        <c:axId val="382125600"/>
        <c:scaling>
          <c:orientation val="minMax"/>
        </c:scaling>
        <c:delete val="1"/>
        <c:axPos val="b"/>
        <c:numFmt formatCode="General" sourceLinked="1"/>
        <c:majorTickMark val="none"/>
        <c:minorTickMark val="none"/>
        <c:tickLblPos val="none"/>
        <c:crossAx val="382125992"/>
        <c:crosses val="autoZero"/>
        <c:auto val="1"/>
        <c:lblAlgn val="ctr"/>
        <c:lblOffset val="100"/>
        <c:noMultiLvlLbl val="1"/>
      </c:catAx>
      <c:valAx>
        <c:axId val="38212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9D0-4E36-91DF-75C34C3731CE}"/>
            </c:ext>
          </c:extLst>
        </c:ser>
        <c:dLbls>
          <c:showLegendKey val="0"/>
          <c:showVal val="0"/>
          <c:showCatName val="0"/>
          <c:showSerName val="0"/>
          <c:showPercent val="0"/>
          <c:showBubbleSize val="0"/>
        </c:dLbls>
        <c:gapWidth val="150"/>
        <c:axId val="384308624"/>
        <c:axId val="3843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9D0-4E36-91DF-75C34C3731CE}"/>
            </c:ext>
          </c:extLst>
        </c:ser>
        <c:dLbls>
          <c:showLegendKey val="0"/>
          <c:showVal val="0"/>
          <c:showCatName val="0"/>
          <c:showSerName val="0"/>
          <c:showPercent val="0"/>
          <c:showBubbleSize val="0"/>
        </c:dLbls>
        <c:marker val="1"/>
        <c:smooth val="0"/>
        <c:axId val="384308624"/>
        <c:axId val="384306272"/>
      </c:lineChart>
      <c:catAx>
        <c:axId val="384308624"/>
        <c:scaling>
          <c:orientation val="minMax"/>
        </c:scaling>
        <c:delete val="1"/>
        <c:axPos val="b"/>
        <c:numFmt formatCode="General" sourceLinked="1"/>
        <c:majorTickMark val="none"/>
        <c:minorTickMark val="none"/>
        <c:tickLblPos val="none"/>
        <c:crossAx val="384306272"/>
        <c:crosses val="autoZero"/>
        <c:auto val="1"/>
        <c:lblAlgn val="ctr"/>
        <c:lblOffset val="100"/>
        <c:noMultiLvlLbl val="1"/>
      </c:catAx>
      <c:valAx>
        <c:axId val="38430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30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B66-4201-A4DA-477609172EB9}"/>
            </c:ext>
          </c:extLst>
        </c:ser>
        <c:dLbls>
          <c:showLegendKey val="0"/>
          <c:showVal val="0"/>
          <c:showCatName val="0"/>
          <c:showSerName val="0"/>
          <c:showPercent val="0"/>
          <c:showBubbleSize val="0"/>
        </c:dLbls>
        <c:gapWidth val="150"/>
        <c:axId val="384308232"/>
        <c:axId val="38430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B66-4201-A4DA-477609172EB9}"/>
            </c:ext>
          </c:extLst>
        </c:ser>
        <c:dLbls>
          <c:showLegendKey val="0"/>
          <c:showVal val="0"/>
          <c:showCatName val="0"/>
          <c:showSerName val="0"/>
          <c:showPercent val="0"/>
          <c:showBubbleSize val="0"/>
        </c:dLbls>
        <c:marker val="1"/>
        <c:smooth val="0"/>
        <c:axId val="384308232"/>
        <c:axId val="384303920"/>
      </c:lineChart>
      <c:catAx>
        <c:axId val="384308232"/>
        <c:scaling>
          <c:orientation val="minMax"/>
        </c:scaling>
        <c:delete val="1"/>
        <c:axPos val="b"/>
        <c:numFmt formatCode="General" sourceLinked="1"/>
        <c:majorTickMark val="none"/>
        <c:minorTickMark val="none"/>
        <c:tickLblPos val="none"/>
        <c:crossAx val="384303920"/>
        <c:crosses val="autoZero"/>
        <c:auto val="1"/>
        <c:lblAlgn val="ctr"/>
        <c:lblOffset val="100"/>
        <c:noMultiLvlLbl val="1"/>
      </c:catAx>
      <c:valAx>
        <c:axId val="38430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308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6.1</c:v>
                </c:pt>
                <c:pt idx="1">
                  <c:v>4.4000000000000004</c:v>
                </c:pt>
                <c:pt idx="2">
                  <c:v>3.3</c:v>
                </c:pt>
                <c:pt idx="3">
                  <c:v>2.2000000000000002</c:v>
                </c:pt>
                <c:pt idx="4">
                  <c:v>1.5</c:v>
                </c:pt>
              </c:numCache>
            </c:numRef>
          </c:val>
          <c:extLst>
            <c:ext xmlns:c16="http://schemas.microsoft.com/office/drawing/2014/chart" uri="{C3380CC4-5D6E-409C-BE32-E72D297353CC}">
              <c16:uniqueId val="{00000000-FAC4-4E4F-8CD1-AC07F3F58F14}"/>
            </c:ext>
          </c:extLst>
        </c:ser>
        <c:dLbls>
          <c:showLegendKey val="0"/>
          <c:showVal val="0"/>
          <c:showCatName val="0"/>
          <c:showSerName val="0"/>
          <c:showPercent val="0"/>
          <c:showBubbleSize val="0"/>
        </c:dLbls>
        <c:gapWidth val="150"/>
        <c:axId val="384309800"/>
        <c:axId val="38431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6.6</c:v>
                </c:pt>
              </c:numCache>
            </c:numRef>
          </c:val>
          <c:smooth val="0"/>
          <c:extLst>
            <c:ext xmlns:c16="http://schemas.microsoft.com/office/drawing/2014/chart" uri="{C3380CC4-5D6E-409C-BE32-E72D297353CC}">
              <c16:uniqueId val="{00000001-FAC4-4E4F-8CD1-AC07F3F58F14}"/>
            </c:ext>
          </c:extLst>
        </c:ser>
        <c:dLbls>
          <c:showLegendKey val="0"/>
          <c:showVal val="0"/>
          <c:showCatName val="0"/>
          <c:showSerName val="0"/>
          <c:showPercent val="0"/>
          <c:showBubbleSize val="0"/>
        </c:dLbls>
        <c:marker val="1"/>
        <c:smooth val="0"/>
        <c:axId val="384309800"/>
        <c:axId val="384310192"/>
      </c:lineChart>
      <c:catAx>
        <c:axId val="384309800"/>
        <c:scaling>
          <c:orientation val="minMax"/>
        </c:scaling>
        <c:delete val="1"/>
        <c:axPos val="b"/>
        <c:numFmt formatCode="General" sourceLinked="1"/>
        <c:majorTickMark val="none"/>
        <c:minorTickMark val="none"/>
        <c:tickLblPos val="none"/>
        <c:crossAx val="384310192"/>
        <c:crosses val="autoZero"/>
        <c:auto val="1"/>
        <c:lblAlgn val="ctr"/>
        <c:lblOffset val="100"/>
        <c:noMultiLvlLbl val="1"/>
      </c:catAx>
      <c:valAx>
        <c:axId val="38431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30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221</c:v>
                </c:pt>
                <c:pt idx="1">
                  <c:v>158</c:v>
                </c:pt>
                <c:pt idx="2">
                  <c:v>102</c:v>
                </c:pt>
                <c:pt idx="3">
                  <c:v>63</c:v>
                </c:pt>
                <c:pt idx="4">
                  <c:v>40</c:v>
                </c:pt>
              </c:numCache>
            </c:numRef>
          </c:val>
          <c:extLst>
            <c:ext xmlns:c16="http://schemas.microsoft.com/office/drawing/2014/chart" uri="{C3380CC4-5D6E-409C-BE32-E72D297353CC}">
              <c16:uniqueId val="{00000000-1974-46C1-B577-313E076C0094}"/>
            </c:ext>
          </c:extLst>
        </c:ser>
        <c:dLbls>
          <c:showLegendKey val="0"/>
          <c:showVal val="0"/>
          <c:showCatName val="0"/>
          <c:showSerName val="0"/>
          <c:showPercent val="0"/>
          <c:showBubbleSize val="0"/>
        </c:dLbls>
        <c:gapWidth val="150"/>
        <c:axId val="384307056"/>
        <c:axId val="38430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67</c:v>
                </c:pt>
              </c:numCache>
            </c:numRef>
          </c:val>
          <c:smooth val="0"/>
          <c:extLst>
            <c:ext xmlns:c16="http://schemas.microsoft.com/office/drawing/2014/chart" uri="{C3380CC4-5D6E-409C-BE32-E72D297353CC}">
              <c16:uniqueId val="{00000001-1974-46C1-B577-313E076C0094}"/>
            </c:ext>
          </c:extLst>
        </c:ser>
        <c:dLbls>
          <c:showLegendKey val="0"/>
          <c:showVal val="0"/>
          <c:showCatName val="0"/>
          <c:showSerName val="0"/>
          <c:showPercent val="0"/>
          <c:showBubbleSize val="0"/>
        </c:dLbls>
        <c:marker val="1"/>
        <c:smooth val="0"/>
        <c:axId val="384307056"/>
        <c:axId val="384305488"/>
      </c:lineChart>
      <c:catAx>
        <c:axId val="384307056"/>
        <c:scaling>
          <c:orientation val="minMax"/>
        </c:scaling>
        <c:delete val="1"/>
        <c:axPos val="b"/>
        <c:numFmt formatCode="General" sourceLinked="1"/>
        <c:majorTickMark val="none"/>
        <c:minorTickMark val="none"/>
        <c:tickLblPos val="none"/>
        <c:crossAx val="384305488"/>
        <c:crosses val="autoZero"/>
        <c:auto val="1"/>
        <c:lblAlgn val="ctr"/>
        <c:lblOffset val="100"/>
        <c:noMultiLvlLbl val="1"/>
      </c:catAx>
      <c:valAx>
        <c:axId val="38430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30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88.9</c:v>
                </c:pt>
                <c:pt idx="1">
                  <c:v>93.3</c:v>
                </c:pt>
                <c:pt idx="2">
                  <c:v>97.8</c:v>
                </c:pt>
                <c:pt idx="3">
                  <c:v>91.1</c:v>
                </c:pt>
                <c:pt idx="4">
                  <c:v>57.8</c:v>
                </c:pt>
              </c:numCache>
            </c:numRef>
          </c:val>
          <c:extLst>
            <c:ext xmlns:c16="http://schemas.microsoft.com/office/drawing/2014/chart" uri="{C3380CC4-5D6E-409C-BE32-E72D297353CC}">
              <c16:uniqueId val="{00000000-764E-4364-B88E-5DC854D77973}"/>
            </c:ext>
          </c:extLst>
        </c:ser>
        <c:dLbls>
          <c:showLegendKey val="0"/>
          <c:showVal val="0"/>
          <c:showCatName val="0"/>
          <c:showSerName val="0"/>
          <c:showPercent val="0"/>
          <c:showBubbleSize val="0"/>
        </c:dLbls>
        <c:gapWidth val="150"/>
        <c:axId val="384303136"/>
        <c:axId val="38430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131</c:v>
                </c:pt>
              </c:numCache>
            </c:numRef>
          </c:val>
          <c:smooth val="0"/>
          <c:extLst>
            <c:ext xmlns:c16="http://schemas.microsoft.com/office/drawing/2014/chart" uri="{C3380CC4-5D6E-409C-BE32-E72D297353CC}">
              <c16:uniqueId val="{00000001-764E-4364-B88E-5DC854D77973}"/>
            </c:ext>
          </c:extLst>
        </c:ser>
        <c:dLbls>
          <c:showLegendKey val="0"/>
          <c:showVal val="0"/>
          <c:showCatName val="0"/>
          <c:showSerName val="0"/>
          <c:showPercent val="0"/>
          <c:showBubbleSize val="0"/>
        </c:dLbls>
        <c:marker val="1"/>
        <c:smooth val="0"/>
        <c:axId val="384303136"/>
        <c:axId val="384304312"/>
      </c:lineChart>
      <c:catAx>
        <c:axId val="384303136"/>
        <c:scaling>
          <c:orientation val="minMax"/>
        </c:scaling>
        <c:delete val="1"/>
        <c:axPos val="b"/>
        <c:numFmt formatCode="General" sourceLinked="1"/>
        <c:majorTickMark val="none"/>
        <c:minorTickMark val="none"/>
        <c:tickLblPos val="none"/>
        <c:crossAx val="384304312"/>
        <c:crosses val="autoZero"/>
        <c:auto val="1"/>
        <c:lblAlgn val="ctr"/>
        <c:lblOffset val="100"/>
        <c:noMultiLvlLbl val="1"/>
      </c:catAx>
      <c:valAx>
        <c:axId val="38430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30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-16.7</c:v>
                </c:pt>
                <c:pt idx="1">
                  <c:v>-30.3</c:v>
                </c:pt>
                <c:pt idx="2">
                  <c:v>-11</c:v>
                </c:pt>
                <c:pt idx="3">
                  <c:v>14.6</c:v>
                </c:pt>
                <c:pt idx="4">
                  <c:v>-36.6</c:v>
                </c:pt>
              </c:numCache>
            </c:numRef>
          </c:val>
          <c:extLst>
            <c:ext xmlns:c16="http://schemas.microsoft.com/office/drawing/2014/chart" uri="{C3380CC4-5D6E-409C-BE32-E72D297353CC}">
              <c16:uniqueId val="{00000000-BF3F-40E8-904B-673B70C67D98}"/>
            </c:ext>
          </c:extLst>
        </c:ser>
        <c:dLbls>
          <c:showLegendKey val="0"/>
          <c:showVal val="0"/>
          <c:showCatName val="0"/>
          <c:showSerName val="0"/>
          <c:showPercent val="0"/>
          <c:showBubbleSize val="0"/>
        </c:dLbls>
        <c:gapWidth val="150"/>
        <c:axId val="384607280"/>
        <c:axId val="3846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-26.1</c:v>
                </c:pt>
              </c:numCache>
            </c:numRef>
          </c:val>
          <c:smooth val="0"/>
          <c:extLst>
            <c:ext xmlns:c16="http://schemas.microsoft.com/office/drawing/2014/chart" uri="{C3380CC4-5D6E-409C-BE32-E72D297353CC}">
              <c16:uniqueId val="{00000001-BF3F-40E8-904B-673B70C67D98}"/>
            </c:ext>
          </c:extLst>
        </c:ser>
        <c:dLbls>
          <c:showLegendKey val="0"/>
          <c:showVal val="0"/>
          <c:showCatName val="0"/>
          <c:showSerName val="0"/>
          <c:showPercent val="0"/>
          <c:showBubbleSize val="0"/>
        </c:dLbls>
        <c:marker val="1"/>
        <c:smooth val="0"/>
        <c:axId val="384607280"/>
        <c:axId val="384608064"/>
      </c:lineChart>
      <c:catAx>
        <c:axId val="384607280"/>
        <c:scaling>
          <c:orientation val="minMax"/>
        </c:scaling>
        <c:delete val="1"/>
        <c:axPos val="b"/>
        <c:numFmt formatCode="General" sourceLinked="1"/>
        <c:majorTickMark val="none"/>
        <c:minorTickMark val="none"/>
        <c:tickLblPos val="none"/>
        <c:crossAx val="384608064"/>
        <c:crosses val="autoZero"/>
        <c:auto val="1"/>
        <c:lblAlgn val="ctr"/>
        <c:lblOffset val="100"/>
        <c:noMultiLvlLbl val="1"/>
      </c:catAx>
      <c:valAx>
        <c:axId val="38460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60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-1286</c:v>
                </c:pt>
                <c:pt idx="1">
                  <c:v>-2549</c:v>
                </c:pt>
                <c:pt idx="2">
                  <c:v>-1863</c:v>
                </c:pt>
                <c:pt idx="3">
                  <c:v>847</c:v>
                </c:pt>
                <c:pt idx="4">
                  <c:v>-1656</c:v>
                </c:pt>
              </c:numCache>
            </c:numRef>
          </c:val>
          <c:extLst>
            <c:ext xmlns:c16="http://schemas.microsoft.com/office/drawing/2014/chart" uri="{C3380CC4-5D6E-409C-BE32-E72D297353CC}">
              <c16:uniqueId val="{00000000-4E28-458F-A6D0-00B9E1E6E03F}"/>
            </c:ext>
          </c:extLst>
        </c:ser>
        <c:dLbls>
          <c:showLegendKey val="0"/>
          <c:showVal val="0"/>
          <c:showCatName val="0"/>
          <c:showSerName val="0"/>
          <c:showPercent val="0"/>
          <c:showBubbleSize val="0"/>
        </c:dLbls>
        <c:gapWidth val="150"/>
        <c:axId val="384604536"/>
        <c:axId val="3846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2220</c:v>
                </c:pt>
              </c:numCache>
            </c:numRef>
          </c:val>
          <c:smooth val="0"/>
          <c:extLst>
            <c:ext xmlns:c16="http://schemas.microsoft.com/office/drawing/2014/chart" uri="{C3380CC4-5D6E-409C-BE32-E72D297353CC}">
              <c16:uniqueId val="{00000001-4E28-458F-A6D0-00B9E1E6E03F}"/>
            </c:ext>
          </c:extLst>
        </c:ser>
        <c:dLbls>
          <c:showLegendKey val="0"/>
          <c:showVal val="0"/>
          <c:showCatName val="0"/>
          <c:showSerName val="0"/>
          <c:showPercent val="0"/>
          <c:showBubbleSize val="0"/>
        </c:dLbls>
        <c:marker val="1"/>
        <c:smooth val="0"/>
        <c:axId val="384604536"/>
        <c:axId val="384601792"/>
      </c:lineChart>
      <c:catAx>
        <c:axId val="384604536"/>
        <c:scaling>
          <c:orientation val="minMax"/>
        </c:scaling>
        <c:delete val="1"/>
        <c:axPos val="b"/>
        <c:numFmt formatCode="General" sourceLinked="1"/>
        <c:majorTickMark val="none"/>
        <c:minorTickMark val="none"/>
        <c:tickLblPos val="none"/>
        <c:crossAx val="384601792"/>
        <c:crosses val="autoZero"/>
        <c:auto val="1"/>
        <c:lblAlgn val="ctr"/>
        <c:lblOffset val="100"/>
        <c:noMultiLvlLbl val="1"/>
      </c:catAx>
      <c:valAx>
        <c:axId val="38460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60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愛知県豊明市　前後駅南地下駐車場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1620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20.7</v>
      </c>
      <c r="V31" s="118"/>
      <c r="W31" s="118"/>
      <c r="X31" s="118"/>
      <c r="Y31" s="118"/>
      <c r="Z31" s="118"/>
      <c r="AA31" s="118"/>
      <c r="AB31" s="118"/>
      <c r="AC31" s="118"/>
      <c r="AD31" s="118"/>
      <c r="AE31" s="118"/>
      <c r="AF31" s="118"/>
      <c r="AG31" s="118"/>
      <c r="AH31" s="118"/>
      <c r="AI31" s="118"/>
      <c r="AJ31" s="118"/>
      <c r="AK31" s="118"/>
      <c r="AL31" s="118"/>
      <c r="AM31" s="118"/>
      <c r="AN31" s="118">
        <f>データ!Z7</f>
        <v>19.8</v>
      </c>
      <c r="AO31" s="118"/>
      <c r="AP31" s="118"/>
      <c r="AQ31" s="118"/>
      <c r="AR31" s="118"/>
      <c r="AS31" s="118"/>
      <c r="AT31" s="118"/>
      <c r="AU31" s="118"/>
      <c r="AV31" s="118"/>
      <c r="AW31" s="118"/>
      <c r="AX31" s="118"/>
      <c r="AY31" s="118"/>
      <c r="AZ31" s="118"/>
      <c r="BA31" s="118"/>
      <c r="BB31" s="118"/>
      <c r="BC31" s="118"/>
      <c r="BD31" s="118"/>
      <c r="BE31" s="118"/>
      <c r="BF31" s="118"/>
      <c r="BG31" s="118">
        <f>データ!AA7</f>
        <v>21.3</v>
      </c>
      <c r="BH31" s="118"/>
      <c r="BI31" s="118"/>
      <c r="BJ31" s="118"/>
      <c r="BK31" s="118"/>
      <c r="BL31" s="118"/>
      <c r="BM31" s="118"/>
      <c r="BN31" s="118"/>
      <c r="BO31" s="118"/>
      <c r="BP31" s="118"/>
      <c r="BQ31" s="118"/>
      <c r="BR31" s="118"/>
      <c r="BS31" s="118"/>
      <c r="BT31" s="118"/>
      <c r="BU31" s="118"/>
      <c r="BV31" s="118"/>
      <c r="BW31" s="118"/>
      <c r="BX31" s="118"/>
      <c r="BY31" s="118"/>
      <c r="BZ31" s="118">
        <f>データ!AB7</f>
        <v>22.7</v>
      </c>
      <c r="CA31" s="118"/>
      <c r="CB31" s="118"/>
      <c r="CC31" s="118"/>
      <c r="CD31" s="118"/>
      <c r="CE31" s="118"/>
      <c r="CF31" s="118"/>
      <c r="CG31" s="118"/>
      <c r="CH31" s="118"/>
      <c r="CI31" s="118"/>
      <c r="CJ31" s="118"/>
      <c r="CK31" s="118"/>
      <c r="CL31" s="118"/>
      <c r="CM31" s="118"/>
      <c r="CN31" s="118"/>
      <c r="CO31" s="118"/>
      <c r="CP31" s="118"/>
      <c r="CQ31" s="118"/>
      <c r="CR31" s="118"/>
      <c r="CS31" s="118">
        <f>データ!AC7</f>
        <v>15.5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6.1</v>
      </c>
      <c r="EM31" s="118"/>
      <c r="EN31" s="118"/>
      <c r="EO31" s="118"/>
      <c r="EP31" s="118"/>
      <c r="EQ31" s="118"/>
      <c r="ER31" s="118"/>
      <c r="ES31" s="118"/>
      <c r="ET31" s="118"/>
      <c r="EU31" s="118"/>
      <c r="EV31" s="118"/>
      <c r="EW31" s="118"/>
      <c r="EX31" s="118"/>
      <c r="EY31" s="118"/>
      <c r="EZ31" s="118"/>
      <c r="FA31" s="118"/>
      <c r="FB31" s="118"/>
      <c r="FC31" s="118"/>
      <c r="FD31" s="118"/>
      <c r="FE31" s="118">
        <f>データ!AK7</f>
        <v>4.4000000000000004</v>
      </c>
      <c r="FF31" s="118"/>
      <c r="FG31" s="118"/>
      <c r="FH31" s="118"/>
      <c r="FI31" s="118"/>
      <c r="FJ31" s="118"/>
      <c r="FK31" s="118"/>
      <c r="FL31" s="118"/>
      <c r="FM31" s="118"/>
      <c r="FN31" s="118"/>
      <c r="FO31" s="118"/>
      <c r="FP31" s="118"/>
      <c r="FQ31" s="118"/>
      <c r="FR31" s="118"/>
      <c r="FS31" s="118"/>
      <c r="FT31" s="118"/>
      <c r="FU31" s="118"/>
      <c r="FV31" s="118"/>
      <c r="FW31" s="118"/>
      <c r="FX31" s="118">
        <f>データ!AL7</f>
        <v>3.3</v>
      </c>
      <c r="FY31" s="118"/>
      <c r="FZ31" s="118"/>
      <c r="GA31" s="118"/>
      <c r="GB31" s="118"/>
      <c r="GC31" s="118"/>
      <c r="GD31" s="118"/>
      <c r="GE31" s="118"/>
      <c r="GF31" s="118"/>
      <c r="GG31" s="118"/>
      <c r="GH31" s="118"/>
      <c r="GI31" s="118"/>
      <c r="GJ31" s="118"/>
      <c r="GK31" s="118"/>
      <c r="GL31" s="118"/>
      <c r="GM31" s="118"/>
      <c r="GN31" s="118"/>
      <c r="GO31" s="118"/>
      <c r="GP31" s="118"/>
      <c r="GQ31" s="118">
        <f>データ!AM7</f>
        <v>2.2000000000000002</v>
      </c>
      <c r="GR31" s="118"/>
      <c r="GS31" s="118"/>
      <c r="GT31" s="118"/>
      <c r="GU31" s="118"/>
      <c r="GV31" s="118"/>
      <c r="GW31" s="118"/>
      <c r="GX31" s="118"/>
      <c r="GY31" s="118"/>
      <c r="GZ31" s="118"/>
      <c r="HA31" s="118"/>
      <c r="HB31" s="118"/>
      <c r="HC31" s="118"/>
      <c r="HD31" s="118"/>
      <c r="HE31" s="118"/>
      <c r="HF31" s="118"/>
      <c r="HG31" s="118"/>
      <c r="HH31" s="118"/>
      <c r="HI31" s="118"/>
      <c r="HJ31" s="118">
        <f>データ!AN7</f>
        <v>1.5</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88.9</v>
      </c>
      <c r="JD31" s="120"/>
      <c r="JE31" s="120"/>
      <c r="JF31" s="120"/>
      <c r="JG31" s="120"/>
      <c r="JH31" s="120"/>
      <c r="JI31" s="120"/>
      <c r="JJ31" s="120"/>
      <c r="JK31" s="120"/>
      <c r="JL31" s="120"/>
      <c r="JM31" s="120"/>
      <c r="JN31" s="120"/>
      <c r="JO31" s="120"/>
      <c r="JP31" s="120"/>
      <c r="JQ31" s="120"/>
      <c r="JR31" s="120"/>
      <c r="JS31" s="120"/>
      <c r="JT31" s="120"/>
      <c r="JU31" s="121"/>
      <c r="JV31" s="119">
        <f>データ!DL7</f>
        <v>93.3</v>
      </c>
      <c r="JW31" s="120"/>
      <c r="JX31" s="120"/>
      <c r="JY31" s="120"/>
      <c r="JZ31" s="120"/>
      <c r="KA31" s="120"/>
      <c r="KB31" s="120"/>
      <c r="KC31" s="120"/>
      <c r="KD31" s="120"/>
      <c r="KE31" s="120"/>
      <c r="KF31" s="120"/>
      <c r="KG31" s="120"/>
      <c r="KH31" s="120"/>
      <c r="KI31" s="120"/>
      <c r="KJ31" s="120"/>
      <c r="KK31" s="120"/>
      <c r="KL31" s="120"/>
      <c r="KM31" s="120"/>
      <c r="KN31" s="121"/>
      <c r="KO31" s="119">
        <f>データ!DM7</f>
        <v>97.8</v>
      </c>
      <c r="KP31" s="120"/>
      <c r="KQ31" s="120"/>
      <c r="KR31" s="120"/>
      <c r="KS31" s="120"/>
      <c r="KT31" s="120"/>
      <c r="KU31" s="120"/>
      <c r="KV31" s="120"/>
      <c r="KW31" s="120"/>
      <c r="KX31" s="120"/>
      <c r="KY31" s="120"/>
      <c r="KZ31" s="120"/>
      <c r="LA31" s="120"/>
      <c r="LB31" s="120"/>
      <c r="LC31" s="120"/>
      <c r="LD31" s="120"/>
      <c r="LE31" s="120"/>
      <c r="LF31" s="120"/>
      <c r="LG31" s="121"/>
      <c r="LH31" s="119">
        <f>データ!DN7</f>
        <v>91.1</v>
      </c>
      <c r="LI31" s="120"/>
      <c r="LJ31" s="120"/>
      <c r="LK31" s="120"/>
      <c r="LL31" s="120"/>
      <c r="LM31" s="120"/>
      <c r="LN31" s="120"/>
      <c r="LO31" s="120"/>
      <c r="LP31" s="120"/>
      <c r="LQ31" s="120"/>
      <c r="LR31" s="120"/>
      <c r="LS31" s="120"/>
      <c r="LT31" s="120"/>
      <c r="LU31" s="120"/>
      <c r="LV31" s="120"/>
      <c r="LW31" s="120"/>
      <c r="LX31" s="120"/>
      <c r="LY31" s="120"/>
      <c r="LZ31" s="121"/>
      <c r="MA31" s="119">
        <f>データ!DO7</f>
        <v>57.8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221</v>
      </c>
      <c r="V52" s="125"/>
      <c r="W52" s="125"/>
      <c r="X52" s="125"/>
      <c r="Y52" s="125"/>
      <c r="Z52" s="125"/>
      <c r="AA52" s="125"/>
      <c r="AB52" s="125"/>
      <c r="AC52" s="125"/>
      <c r="AD52" s="125"/>
      <c r="AE52" s="125"/>
      <c r="AF52" s="125"/>
      <c r="AG52" s="125"/>
      <c r="AH52" s="125"/>
      <c r="AI52" s="125"/>
      <c r="AJ52" s="125"/>
      <c r="AK52" s="125"/>
      <c r="AL52" s="125"/>
      <c r="AM52" s="125"/>
      <c r="AN52" s="125">
        <f>データ!AV7</f>
        <v>158</v>
      </c>
      <c r="AO52" s="125"/>
      <c r="AP52" s="125"/>
      <c r="AQ52" s="125"/>
      <c r="AR52" s="125"/>
      <c r="AS52" s="125"/>
      <c r="AT52" s="125"/>
      <c r="AU52" s="125"/>
      <c r="AV52" s="125"/>
      <c r="AW52" s="125"/>
      <c r="AX52" s="125"/>
      <c r="AY52" s="125"/>
      <c r="AZ52" s="125"/>
      <c r="BA52" s="125"/>
      <c r="BB52" s="125"/>
      <c r="BC52" s="125"/>
      <c r="BD52" s="125"/>
      <c r="BE52" s="125"/>
      <c r="BF52" s="125"/>
      <c r="BG52" s="125">
        <f>データ!AW7</f>
        <v>102</v>
      </c>
      <c r="BH52" s="125"/>
      <c r="BI52" s="125"/>
      <c r="BJ52" s="125"/>
      <c r="BK52" s="125"/>
      <c r="BL52" s="125"/>
      <c r="BM52" s="125"/>
      <c r="BN52" s="125"/>
      <c r="BO52" s="125"/>
      <c r="BP52" s="125"/>
      <c r="BQ52" s="125"/>
      <c r="BR52" s="125"/>
      <c r="BS52" s="125"/>
      <c r="BT52" s="125"/>
      <c r="BU52" s="125"/>
      <c r="BV52" s="125"/>
      <c r="BW52" s="125"/>
      <c r="BX52" s="125"/>
      <c r="BY52" s="125"/>
      <c r="BZ52" s="125">
        <f>データ!AX7</f>
        <v>63</v>
      </c>
      <c r="CA52" s="125"/>
      <c r="CB52" s="125"/>
      <c r="CC52" s="125"/>
      <c r="CD52" s="125"/>
      <c r="CE52" s="125"/>
      <c r="CF52" s="125"/>
      <c r="CG52" s="125"/>
      <c r="CH52" s="125"/>
      <c r="CI52" s="125"/>
      <c r="CJ52" s="125"/>
      <c r="CK52" s="125"/>
      <c r="CL52" s="125"/>
      <c r="CM52" s="125"/>
      <c r="CN52" s="125"/>
      <c r="CO52" s="125"/>
      <c r="CP52" s="125"/>
      <c r="CQ52" s="125"/>
      <c r="CR52" s="125"/>
      <c r="CS52" s="125">
        <f>データ!AY7</f>
        <v>40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-16.7</v>
      </c>
      <c r="EM52" s="118"/>
      <c r="EN52" s="118"/>
      <c r="EO52" s="118"/>
      <c r="EP52" s="118"/>
      <c r="EQ52" s="118"/>
      <c r="ER52" s="118"/>
      <c r="ES52" s="118"/>
      <c r="ET52" s="118"/>
      <c r="EU52" s="118"/>
      <c r="EV52" s="118"/>
      <c r="EW52" s="118"/>
      <c r="EX52" s="118"/>
      <c r="EY52" s="118"/>
      <c r="EZ52" s="118"/>
      <c r="FA52" s="118"/>
      <c r="FB52" s="118"/>
      <c r="FC52" s="118"/>
      <c r="FD52" s="118"/>
      <c r="FE52" s="118">
        <f>データ!BG7</f>
        <v>-30.3</v>
      </c>
      <c r="FF52" s="118"/>
      <c r="FG52" s="118"/>
      <c r="FH52" s="118"/>
      <c r="FI52" s="118"/>
      <c r="FJ52" s="118"/>
      <c r="FK52" s="118"/>
      <c r="FL52" s="118"/>
      <c r="FM52" s="118"/>
      <c r="FN52" s="118"/>
      <c r="FO52" s="118"/>
      <c r="FP52" s="118"/>
      <c r="FQ52" s="118"/>
      <c r="FR52" s="118"/>
      <c r="FS52" s="118"/>
      <c r="FT52" s="118"/>
      <c r="FU52" s="118"/>
      <c r="FV52" s="118"/>
      <c r="FW52" s="118"/>
      <c r="FX52" s="118">
        <f>データ!BH7</f>
        <v>-11</v>
      </c>
      <c r="FY52" s="118"/>
      <c r="FZ52" s="118"/>
      <c r="GA52" s="118"/>
      <c r="GB52" s="118"/>
      <c r="GC52" s="118"/>
      <c r="GD52" s="118"/>
      <c r="GE52" s="118"/>
      <c r="GF52" s="118"/>
      <c r="GG52" s="118"/>
      <c r="GH52" s="118"/>
      <c r="GI52" s="118"/>
      <c r="GJ52" s="118"/>
      <c r="GK52" s="118"/>
      <c r="GL52" s="118"/>
      <c r="GM52" s="118"/>
      <c r="GN52" s="118"/>
      <c r="GO52" s="118"/>
      <c r="GP52" s="118"/>
      <c r="GQ52" s="118">
        <f>データ!BI7</f>
        <v>14.6</v>
      </c>
      <c r="GR52" s="118"/>
      <c r="GS52" s="118"/>
      <c r="GT52" s="118"/>
      <c r="GU52" s="118"/>
      <c r="GV52" s="118"/>
      <c r="GW52" s="118"/>
      <c r="GX52" s="118"/>
      <c r="GY52" s="118"/>
      <c r="GZ52" s="118"/>
      <c r="HA52" s="118"/>
      <c r="HB52" s="118"/>
      <c r="HC52" s="118"/>
      <c r="HD52" s="118"/>
      <c r="HE52" s="118"/>
      <c r="HF52" s="118"/>
      <c r="HG52" s="118"/>
      <c r="HH52" s="118"/>
      <c r="HI52" s="118"/>
      <c r="HJ52" s="118">
        <f>データ!BJ7</f>
        <v>-36.6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-1286</v>
      </c>
      <c r="JD52" s="125"/>
      <c r="JE52" s="125"/>
      <c r="JF52" s="125"/>
      <c r="JG52" s="125"/>
      <c r="JH52" s="125"/>
      <c r="JI52" s="125"/>
      <c r="JJ52" s="125"/>
      <c r="JK52" s="125"/>
      <c r="JL52" s="125"/>
      <c r="JM52" s="125"/>
      <c r="JN52" s="125"/>
      <c r="JO52" s="125"/>
      <c r="JP52" s="125"/>
      <c r="JQ52" s="125"/>
      <c r="JR52" s="125"/>
      <c r="JS52" s="125"/>
      <c r="JT52" s="125"/>
      <c r="JU52" s="125"/>
      <c r="JV52" s="125">
        <f>データ!BR7</f>
        <v>-2549</v>
      </c>
      <c r="JW52" s="125"/>
      <c r="JX52" s="125"/>
      <c r="JY52" s="125"/>
      <c r="JZ52" s="125"/>
      <c r="KA52" s="125"/>
      <c r="KB52" s="125"/>
      <c r="KC52" s="125"/>
      <c r="KD52" s="125"/>
      <c r="KE52" s="125"/>
      <c r="KF52" s="125"/>
      <c r="KG52" s="125"/>
      <c r="KH52" s="125"/>
      <c r="KI52" s="125"/>
      <c r="KJ52" s="125"/>
      <c r="KK52" s="125"/>
      <c r="KL52" s="125"/>
      <c r="KM52" s="125"/>
      <c r="KN52" s="125"/>
      <c r="KO52" s="125">
        <f>データ!BS7</f>
        <v>-1863</v>
      </c>
      <c r="KP52" s="125"/>
      <c r="KQ52" s="125"/>
      <c r="KR52" s="125"/>
      <c r="KS52" s="125"/>
      <c r="KT52" s="125"/>
      <c r="KU52" s="125"/>
      <c r="KV52" s="125"/>
      <c r="KW52" s="125"/>
      <c r="KX52" s="125"/>
      <c r="KY52" s="125"/>
      <c r="KZ52" s="125"/>
      <c r="LA52" s="125"/>
      <c r="LB52" s="125"/>
      <c r="LC52" s="125"/>
      <c r="LD52" s="125"/>
      <c r="LE52" s="125"/>
      <c r="LF52" s="125"/>
      <c r="LG52" s="125"/>
      <c r="LH52" s="125">
        <f>データ!BT7</f>
        <v>847</v>
      </c>
      <c r="LI52" s="125"/>
      <c r="LJ52" s="125"/>
      <c r="LK52" s="125"/>
      <c r="LL52" s="125"/>
      <c r="LM52" s="125"/>
      <c r="LN52" s="125"/>
      <c r="LO52" s="125"/>
      <c r="LP52" s="125"/>
      <c r="LQ52" s="125"/>
      <c r="LR52" s="125"/>
      <c r="LS52" s="125"/>
      <c r="LT52" s="125"/>
      <c r="LU52" s="125"/>
      <c r="LV52" s="125"/>
      <c r="LW52" s="125"/>
      <c r="LX52" s="125"/>
      <c r="LY52" s="125"/>
      <c r="LZ52" s="125"/>
      <c r="MA52" s="125">
        <f>データ!BU7</f>
        <v>-1656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143668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5600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1783.9</v>
      </c>
      <c r="KB77" s="120"/>
      <c r="KC77" s="120"/>
      <c r="KD77" s="120"/>
      <c r="KE77" s="120"/>
      <c r="KF77" s="120"/>
      <c r="KG77" s="120"/>
      <c r="KH77" s="120"/>
      <c r="KI77" s="120"/>
      <c r="KJ77" s="120"/>
      <c r="KK77" s="120"/>
      <c r="KL77" s="120"/>
      <c r="KM77" s="120"/>
      <c r="KN77" s="120"/>
      <c r="KO77" s="121"/>
      <c r="KP77" s="119">
        <f>データ!DA7</f>
        <v>1145.4000000000001</v>
      </c>
      <c r="KQ77" s="120"/>
      <c r="KR77" s="120"/>
      <c r="KS77" s="120"/>
      <c r="KT77" s="120"/>
      <c r="KU77" s="120"/>
      <c r="KV77" s="120"/>
      <c r="KW77" s="120"/>
      <c r="KX77" s="120"/>
      <c r="KY77" s="120"/>
      <c r="KZ77" s="120"/>
      <c r="LA77" s="120"/>
      <c r="LB77" s="120"/>
      <c r="LC77" s="120"/>
      <c r="LD77" s="121"/>
      <c r="LE77" s="119">
        <f>データ!DB7</f>
        <v>657.8</v>
      </c>
      <c r="LF77" s="120"/>
      <c r="LG77" s="120"/>
      <c r="LH77" s="120"/>
      <c r="LI77" s="120"/>
      <c r="LJ77" s="120"/>
      <c r="LK77" s="120"/>
      <c r="LL77" s="120"/>
      <c r="LM77" s="120"/>
      <c r="LN77" s="120"/>
      <c r="LO77" s="120"/>
      <c r="LP77" s="120"/>
      <c r="LQ77" s="120"/>
      <c r="LR77" s="120"/>
      <c r="LS77" s="121"/>
      <c r="LT77" s="119">
        <f>データ!DC7</f>
        <v>282.5</v>
      </c>
      <c r="LU77" s="120"/>
      <c r="LV77" s="120"/>
      <c r="LW77" s="120"/>
      <c r="LX77" s="120"/>
      <c r="LY77" s="120"/>
      <c r="LZ77" s="120"/>
      <c r="MA77" s="120"/>
      <c r="MB77" s="120"/>
      <c r="MC77" s="120"/>
      <c r="MD77" s="120"/>
      <c r="ME77" s="120"/>
      <c r="MF77" s="120"/>
      <c r="MG77" s="120"/>
      <c r="MH77" s="121"/>
      <c r="MI77" s="119">
        <f>データ!DD7</f>
        <v>150.1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0aF5j0b2TsHEiIzw3Hc/LxdblJab1JwjojcGyMHIOptuqCfG7Hwdlh0gNq+a2s9V9dIb5EvjA+WfuJkznDiqXw==" saltValue="AWJlahuRkNdpfBf/VvG0s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106</v>
      </c>
      <c r="AW5" s="59" t="s">
        <v>102</v>
      </c>
      <c r="AX5" s="59" t="s">
        <v>92</v>
      </c>
      <c r="AY5" s="59" t="s">
        <v>93</v>
      </c>
      <c r="AZ5" s="59" t="s">
        <v>94</v>
      </c>
      <c r="BA5" s="59" t="s">
        <v>95</v>
      </c>
      <c r="BB5" s="59" t="s">
        <v>96</v>
      </c>
      <c r="BC5" s="59" t="s">
        <v>97</v>
      </c>
      <c r="BD5" s="59" t="s">
        <v>98</v>
      </c>
      <c r="BE5" s="59" t="s">
        <v>99</v>
      </c>
      <c r="BF5" s="59" t="s">
        <v>89</v>
      </c>
      <c r="BG5" s="59" t="s">
        <v>106</v>
      </c>
      <c r="BH5" s="59" t="s">
        <v>107</v>
      </c>
      <c r="BI5" s="59" t="s">
        <v>108</v>
      </c>
      <c r="BJ5" s="59" t="s">
        <v>93</v>
      </c>
      <c r="BK5" s="59" t="s">
        <v>94</v>
      </c>
      <c r="BL5" s="59" t="s">
        <v>95</v>
      </c>
      <c r="BM5" s="59" t="s">
        <v>96</v>
      </c>
      <c r="BN5" s="59" t="s">
        <v>97</v>
      </c>
      <c r="BO5" s="59" t="s">
        <v>98</v>
      </c>
      <c r="BP5" s="59" t="s">
        <v>99</v>
      </c>
      <c r="BQ5" s="59" t="s">
        <v>105</v>
      </c>
      <c r="BR5" s="59" t="s">
        <v>106</v>
      </c>
      <c r="BS5" s="59" t="s">
        <v>107</v>
      </c>
      <c r="BT5" s="59" t="s">
        <v>108</v>
      </c>
      <c r="BU5" s="59" t="s">
        <v>109</v>
      </c>
      <c r="BV5" s="59" t="s">
        <v>94</v>
      </c>
      <c r="BW5" s="59" t="s">
        <v>95</v>
      </c>
      <c r="BX5" s="59" t="s">
        <v>96</v>
      </c>
      <c r="BY5" s="59" t="s">
        <v>97</v>
      </c>
      <c r="BZ5" s="59" t="s">
        <v>98</v>
      </c>
      <c r="CA5" s="59" t="s">
        <v>99</v>
      </c>
      <c r="CB5" s="59" t="s">
        <v>100</v>
      </c>
      <c r="CC5" s="59" t="s">
        <v>106</v>
      </c>
      <c r="CD5" s="59" t="s">
        <v>102</v>
      </c>
      <c r="CE5" s="59" t="s">
        <v>108</v>
      </c>
      <c r="CF5" s="59" t="s">
        <v>104</v>
      </c>
      <c r="CG5" s="59" t="s">
        <v>94</v>
      </c>
      <c r="CH5" s="59" t="s">
        <v>95</v>
      </c>
      <c r="CI5" s="59" t="s">
        <v>96</v>
      </c>
      <c r="CJ5" s="59" t="s">
        <v>97</v>
      </c>
      <c r="CK5" s="59" t="s">
        <v>98</v>
      </c>
      <c r="CL5" s="59" t="s">
        <v>99</v>
      </c>
      <c r="CM5" s="150"/>
      <c r="CN5" s="150"/>
      <c r="CO5" s="59" t="s">
        <v>89</v>
      </c>
      <c r="CP5" s="59" t="s">
        <v>90</v>
      </c>
      <c r="CQ5" s="59" t="s">
        <v>91</v>
      </c>
      <c r="CR5" s="59" t="s">
        <v>103</v>
      </c>
      <c r="CS5" s="59" t="s">
        <v>109</v>
      </c>
      <c r="CT5" s="59" t="s">
        <v>94</v>
      </c>
      <c r="CU5" s="59" t="s">
        <v>95</v>
      </c>
      <c r="CV5" s="59" t="s">
        <v>96</v>
      </c>
      <c r="CW5" s="59" t="s">
        <v>97</v>
      </c>
      <c r="CX5" s="59" t="s">
        <v>98</v>
      </c>
      <c r="CY5" s="59" t="s">
        <v>99</v>
      </c>
      <c r="CZ5" s="59" t="s">
        <v>89</v>
      </c>
      <c r="DA5" s="59" t="s">
        <v>101</v>
      </c>
      <c r="DB5" s="59" t="s">
        <v>107</v>
      </c>
      <c r="DC5" s="59" t="s">
        <v>92</v>
      </c>
      <c r="DD5" s="59" t="s">
        <v>109</v>
      </c>
      <c r="DE5" s="59" t="s">
        <v>94</v>
      </c>
      <c r="DF5" s="59" t="s">
        <v>95</v>
      </c>
      <c r="DG5" s="59" t="s">
        <v>96</v>
      </c>
      <c r="DH5" s="59" t="s">
        <v>97</v>
      </c>
      <c r="DI5" s="59" t="s">
        <v>98</v>
      </c>
      <c r="DJ5" s="59" t="s">
        <v>35</v>
      </c>
      <c r="DK5" s="59" t="s">
        <v>89</v>
      </c>
      <c r="DL5" s="59" t="s">
        <v>101</v>
      </c>
      <c r="DM5" s="59" t="s">
        <v>107</v>
      </c>
      <c r="DN5" s="59" t="s">
        <v>92</v>
      </c>
      <c r="DO5" s="59" t="s">
        <v>104</v>
      </c>
      <c r="DP5" s="59" t="s">
        <v>94</v>
      </c>
      <c r="DQ5" s="59" t="s">
        <v>95</v>
      </c>
      <c r="DR5" s="59" t="s">
        <v>96</v>
      </c>
      <c r="DS5" s="59" t="s">
        <v>97</v>
      </c>
      <c r="DT5" s="59" t="s">
        <v>98</v>
      </c>
      <c r="DU5" s="59" t="s">
        <v>99</v>
      </c>
    </row>
    <row r="6" spans="1:125" s="66" customFormat="1" x14ac:dyDescent="0.15">
      <c r="A6" s="49" t="s">
        <v>110</v>
      </c>
      <c r="B6" s="60">
        <f>B8</f>
        <v>2020</v>
      </c>
      <c r="C6" s="60">
        <f t="shared" ref="C6:X6" si="1">C8</f>
        <v>232297</v>
      </c>
      <c r="D6" s="60">
        <f t="shared" si="1"/>
        <v>47</v>
      </c>
      <c r="E6" s="60">
        <f t="shared" si="1"/>
        <v>14</v>
      </c>
      <c r="F6" s="60">
        <f t="shared" si="1"/>
        <v>0</v>
      </c>
      <c r="G6" s="60">
        <f t="shared" si="1"/>
        <v>2</v>
      </c>
      <c r="H6" s="60" t="str">
        <f>SUBSTITUTE(H8,"　","")</f>
        <v>愛知県豊明市</v>
      </c>
      <c r="I6" s="60" t="str">
        <f t="shared" si="1"/>
        <v>前後駅南地下駐車場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その他駐車場</v>
      </c>
      <c r="Q6" s="62" t="str">
        <f t="shared" si="1"/>
        <v>地下式</v>
      </c>
      <c r="R6" s="63">
        <f t="shared" si="1"/>
        <v>20</v>
      </c>
      <c r="S6" s="62" t="str">
        <f t="shared" si="1"/>
        <v>無</v>
      </c>
      <c r="T6" s="62" t="str">
        <f t="shared" si="1"/>
        <v>無</v>
      </c>
      <c r="U6" s="63">
        <f t="shared" si="1"/>
        <v>1620</v>
      </c>
      <c r="V6" s="63">
        <f t="shared" si="1"/>
        <v>45</v>
      </c>
      <c r="W6" s="63">
        <f t="shared" si="1"/>
        <v>200</v>
      </c>
      <c r="X6" s="62" t="str">
        <f t="shared" si="1"/>
        <v>無</v>
      </c>
      <c r="Y6" s="64">
        <f>IF(Y8="-",NA(),Y8)</f>
        <v>20.7</v>
      </c>
      <c r="Z6" s="64">
        <f t="shared" ref="Z6:AH6" si="2">IF(Z8="-",NA(),Z8)</f>
        <v>19.8</v>
      </c>
      <c r="AA6" s="64">
        <f t="shared" si="2"/>
        <v>21.3</v>
      </c>
      <c r="AB6" s="64">
        <f t="shared" si="2"/>
        <v>22.7</v>
      </c>
      <c r="AC6" s="64">
        <f t="shared" si="2"/>
        <v>15.5</v>
      </c>
      <c r="AD6" s="64">
        <f t="shared" si="2"/>
        <v>206.5</v>
      </c>
      <c r="AE6" s="64">
        <f t="shared" si="2"/>
        <v>124.4</v>
      </c>
      <c r="AF6" s="64">
        <f t="shared" si="2"/>
        <v>126.3</v>
      </c>
      <c r="AG6" s="64">
        <f t="shared" si="2"/>
        <v>121.8</v>
      </c>
      <c r="AH6" s="64">
        <f t="shared" si="2"/>
        <v>127.8</v>
      </c>
      <c r="AI6" s="61" t="str">
        <f>IF(AI8="-","",IF(AI8="-","【-】","【"&amp;SUBSTITUTE(TEXT(AI8,"#,##0.0"),"-","△")&amp;"】"))</f>
        <v>【630.7】</v>
      </c>
      <c r="AJ6" s="64">
        <f>IF(AJ8="-",NA(),AJ8)</f>
        <v>6.1</v>
      </c>
      <c r="AK6" s="64">
        <f t="shared" ref="AK6:AS6" si="3">IF(AK8="-",NA(),AK8)</f>
        <v>4.4000000000000004</v>
      </c>
      <c r="AL6" s="64">
        <f t="shared" si="3"/>
        <v>3.3</v>
      </c>
      <c r="AM6" s="64">
        <f t="shared" si="3"/>
        <v>2.2000000000000002</v>
      </c>
      <c r="AN6" s="64">
        <f t="shared" si="3"/>
        <v>1.5</v>
      </c>
      <c r="AO6" s="64">
        <f t="shared" si="3"/>
        <v>17.100000000000001</v>
      </c>
      <c r="AP6" s="64">
        <f t="shared" si="3"/>
        <v>16.899999999999999</v>
      </c>
      <c r="AQ6" s="64">
        <f t="shared" si="3"/>
        <v>12.1</v>
      </c>
      <c r="AR6" s="64">
        <f t="shared" si="3"/>
        <v>6.5</v>
      </c>
      <c r="AS6" s="64">
        <f t="shared" si="3"/>
        <v>6.6</v>
      </c>
      <c r="AT6" s="61" t="str">
        <f>IF(AT8="-","",IF(AT8="-","【-】","【"&amp;SUBSTITUTE(TEXT(AT8,"#,##0.0"),"-","△")&amp;"】"))</f>
        <v>【8.6】</v>
      </c>
      <c r="AU6" s="65">
        <f>IF(AU8="-",NA(),AU8)</f>
        <v>221</v>
      </c>
      <c r="AV6" s="65">
        <f t="shared" ref="AV6:BD6" si="4">IF(AV8="-",NA(),AV8)</f>
        <v>158</v>
      </c>
      <c r="AW6" s="65">
        <f t="shared" si="4"/>
        <v>102</v>
      </c>
      <c r="AX6" s="65">
        <f t="shared" si="4"/>
        <v>63</v>
      </c>
      <c r="AY6" s="65">
        <f t="shared" si="4"/>
        <v>40</v>
      </c>
      <c r="AZ6" s="65">
        <f t="shared" si="4"/>
        <v>158</v>
      </c>
      <c r="BA6" s="65">
        <f t="shared" si="4"/>
        <v>117</v>
      </c>
      <c r="BB6" s="65">
        <f t="shared" si="4"/>
        <v>96</v>
      </c>
      <c r="BC6" s="65">
        <f t="shared" si="4"/>
        <v>37</v>
      </c>
      <c r="BD6" s="65">
        <f t="shared" si="4"/>
        <v>67</v>
      </c>
      <c r="BE6" s="63" t="str">
        <f>IF(BE8="-","",IF(BE8="-","【-】","【"&amp;SUBSTITUTE(TEXT(BE8,"#,##0"),"-","△")&amp;"】"))</f>
        <v>【2,345】</v>
      </c>
      <c r="BF6" s="64">
        <f>IF(BF8="-",NA(),BF8)</f>
        <v>-16.7</v>
      </c>
      <c r="BG6" s="64">
        <f t="shared" ref="BG6:BO6" si="5">IF(BG8="-",NA(),BG8)</f>
        <v>-30.3</v>
      </c>
      <c r="BH6" s="64">
        <f t="shared" si="5"/>
        <v>-11</v>
      </c>
      <c r="BI6" s="64">
        <f t="shared" si="5"/>
        <v>14.6</v>
      </c>
      <c r="BJ6" s="64">
        <f t="shared" si="5"/>
        <v>-36.6</v>
      </c>
      <c r="BK6" s="64">
        <f t="shared" si="5"/>
        <v>15</v>
      </c>
      <c r="BL6" s="64">
        <f t="shared" si="5"/>
        <v>11.7</v>
      </c>
      <c r="BM6" s="64">
        <f t="shared" si="5"/>
        <v>9.6</v>
      </c>
      <c r="BN6" s="64">
        <f t="shared" si="5"/>
        <v>2.2000000000000002</v>
      </c>
      <c r="BO6" s="64">
        <f t="shared" si="5"/>
        <v>-26.1</v>
      </c>
      <c r="BP6" s="61" t="str">
        <f>IF(BP8="-","",IF(BP8="-","【-】","【"&amp;SUBSTITUTE(TEXT(BP8,"#,##0.0"),"-","△")&amp;"】"))</f>
        <v>【△65.9】</v>
      </c>
      <c r="BQ6" s="65">
        <f>IF(BQ8="-",NA(),BQ8)</f>
        <v>-1286</v>
      </c>
      <c r="BR6" s="65">
        <f t="shared" ref="BR6:BZ6" si="6">IF(BR8="-",NA(),BR8)</f>
        <v>-2549</v>
      </c>
      <c r="BS6" s="65">
        <f t="shared" si="6"/>
        <v>-1863</v>
      </c>
      <c r="BT6" s="65">
        <f t="shared" si="6"/>
        <v>847</v>
      </c>
      <c r="BU6" s="65">
        <f t="shared" si="6"/>
        <v>-1656</v>
      </c>
      <c r="BV6" s="65">
        <f t="shared" si="6"/>
        <v>37773</v>
      </c>
      <c r="BW6" s="65">
        <f t="shared" si="6"/>
        <v>33351</v>
      </c>
      <c r="BX6" s="65">
        <f t="shared" si="6"/>
        <v>18755</v>
      </c>
      <c r="BY6" s="65">
        <f t="shared" si="6"/>
        <v>16100</v>
      </c>
      <c r="BZ6" s="65">
        <f t="shared" si="6"/>
        <v>2220</v>
      </c>
      <c r="CA6" s="63" t="str">
        <f>IF(CA8="-","",IF(CA8="-","【-】","【"&amp;SUBSTITUTE(TEXT(CA8,"#,##0"),"-","△")&amp;"】"))</f>
        <v>【3,932】</v>
      </c>
      <c r="CB6" s="64"/>
      <c r="CC6" s="64"/>
      <c r="CD6" s="64"/>
      <c r="CE6" s="64"/>
      <c r="CF6" s="64"/>
      <c r="CG6" s="64"/>
      <c r="CH6" s="64"/>
      <c r="CI6" s="64"/>
      <c r="CJ6" s="64"/>
      <c r="CK6" s="64"/>
      <c r="CL6" s="61" t="s">
        <v>111</v>
      </c>
      <c r="CM6" s="63">
        <f t="shared" ref="CM6:CN6" si="7">CM8</f>
        <v>143668</v>
      </c>
      <c r="CN6" s="63">
        <f t="shared" si="7"/>
        <v>5600</v>
      </c>
      <c r="CO6" s="64"/>
      <c r="CP6" s="64"/>
      <c r="CQ6" s="64"/>
      <c r="CR6" s="64"/>
      <c r="CS6" s="64"/>
      <c r="CT6" s="64"/>
      <c r="CU6" s="64"/>
      <c r="CV6" s="64"/>
      <c r="CW6" s="64"/>
      <c r="CX6" s="64"/>
      <c r="CY6" s="61" t="s">
        <v>111</v>
      </c>
      <c r="CZ6" s="64">
        <f>IF(CZ8="-",NA(),CZ8)</f>
        <v>1783.9</v>
      </c>
      <c r="DA6" s="64">
        <f t="shared" ref="DA6:DI6" si="8">IF(DA8="-",NA(),DA8)</f>
        <v>1145.4000000000001</v>
      </c>
      <c r="DB6" s="64">
        <f t="shared" si="8"/>
        <v>657.8</v>
      </c>
      <c r="DC6" s="64">
        <f t="shared" si="8"/>
        <v>282.5</v>
      </c>
      <c r="DD6" s="64">
        <f t="shared" si="8"/>
        <v>150.1</v>
      </c>
      <c r="DE6" s="64">
        <f t="shared" si="8"/>
        <v>320.39999999999998</v>
      </c>
      <c r="DF6" s="64">
        <f t="shared" si="8"/>
        <v>243</v>
      </c>
      <c r="DG6" s="64">
        <f t="shared" si="8"/>
        <v>193.1</v>
      </c>
      <c r="DH6" s="64">
        <f t="shared" si="8"/>
        <v>163.69999999999999</v>
      </c>
      <c r="DI6" s="64">
        <f t="shared" si="8"/>
        <v>145.19999999999999</v>
      </c>
      <c r="DJ6" s="61" t="str">
        <f>IF(DJ8="-","",IF(DJ8="-","【-】","【"&amp;SUBSTITUTE(TEXT(DJ8,"#,##0.0"),"-","△")&amp;"】"))</f>
        <v>【183.4】</v>
      </c>
      <c r="DK6" s="64">
        <f>IF(DK8="-",NA(),DK8)</f>
        <v>88.9</v>
      </c>
      <c r="DL6" s="64">
        <f t="shared" ref="DL6:DT6" si="9">IF(DL8="-",NA(),DL8)</f>
        <v>93.3</v>
      </c>
      <c r="DM6" s="64">
        <f t="shared" si="9"/>
        <v>97.8</v>
      </c>
      <c r="DN6" s="64">
        <f t="shared" si="9"/>
        <v>91.1</v>
      </c>
      <c r="DO6" s="64">
        <f t="shared" si="9"/>
        <v>57.8</v>
      </c>
      <c r="DP6" s="64">
        <f t="shared" si="9"/>
        <v>184.7</v>
      </c>
      <c r="DQ6" s="64">
        <f t="shared" si="9"/>
        <v>184.1</v>
      </c>
      <c r="DR6" s="64">
        <f t="shared" si="9"/>
        <v>188.2</v>
      </c>
      <c r="DS6" s="64">
        <f t="shared" si="9"/>
        <v>184.2</v>
      </c>
      <c r="DT6" s="64">
        <f t="shared" si="9"/>
        <v>131</v>
      </c>
      <c r="DU6" s="61" t="str">
        <f>IF(DU8="-","",IF(DU8="-","【-】","【"&amp;SUBSTITUTE(TEXT(DU8,"#,##0.0"),"-","△")&amp;"】"))</f>
        <v>【164.2】</v>
      </c>
    </row>
    <row r="7" spans="1:125" s="66" customFormat="1" x14ac:dyDescent="0.15">
      <c r="A7" s="49" t="s">
        <v>112</v>
      </c>
      <c r="B7" s="60">
        <f t="shared" ref="B7:X7" si="10">B8</f>
        <v>2020</v>
      </c>
      <c r="C7" s="60">
        <f t="shared" si="10"/>
        <v>232297</v>
      </c>
      <c r="D7" s="60">
        <f t="shared" si="10"/>
        <v>47</v>
      </c>
      <c r="E7" s="60">
        <f t="shared" si="10"/>
        <v>14</v>
      </c>
      <c r="F7" s="60">
        <f t="shared" si="10"/>
        <v>0</v>
      </c>
      <c r="G7" s="60">
        <f t="shared" si="10"/>
        <v>2</v>
      </c>
      <c r="H7" s="60" t="str">
        <f t="shared" si="10"/>
        <v>愛知県　豊明市</v>
      </c>
      <c r="I7" s="60" t="str">
        <f t="shared" si="10"/>
        <v>前後駅南地下駐車場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その他駐車場</v>
      </c>
      <c r="Q7" s="62" t="str">
        <f t="shared" si="10"/>
        <v>地下式</v>
      </c>
      <c r="R7" s="63">
        <f t="shared" si="10"/>
        <v>20</v>
      </c>
      <c r="S7" s="62" t="str">
        <f t="shared" si="10"/>
        <v>無</v>
      </c>
      <c r="T7" s="62" t="str">
        <f t="shared" si="10"/>
        <v>無</v>
      </c>
      <c r="U7" s="63">
        <f t="shared" si="10"/>
        <v>1620</v>
      </c>
      <c r="V7" s="63">
        <f t="shared" si="10"/>
        <v>45</v>
      </c>
      <c r="W7" s="63">
        <f t="shared" si="10"/>
        <v>200</v>
      </c>
      <c r="X7" s="62" t="str">
        <f t="shared" si="10"/>
        <v>無</v>
      </c>
      <c r="Y7" s="64">
        <f>Y8</f>
        <v>20.7</v>
      </c>
      <c r="Z7" s="64">
        <f t="shared" ref="Z7:AH7" si="11">Z8</f>
        <v>19.8</v>
      </c>
      <c r="AA7" s="64">
        <f t="shared" si="11"/>
        <v>21.3</v>
      </c>
      <c r="AB7" s="64">
        <f t="shared" si="11"/>
        <v>22.7</v>
      </c>
      <c r="AC7" s="64">
        <f t="shared" si="11"/>
        <v>15.5</v>
      </c>
      <c r="AD7" s="64">
        <f t="shared" si="11"/>
        <v>206.5</v>
      </c>
      <c r="AE7" s="64">
        <f t="shared" si="11"/>
        <v>124.4</v>
      </c>
      <c r="AF7" s="64">
        <f t="shared" si="11"/>
        <v>126.3</v>
      </c>
      <c r="AG7" s="64">
        <f t="shared" si="11"/>
        <v>121.8</v>
      </c>
      <c r="AH7" s="64">
        <f t="shared" si="11"/>
        <v>127.8</v>
      </c>
      <c r="AI7" s="61"/>
      <c r="AJ7" s="64">
        <f>AJ8</f>
        <v>6.1</v>
      </c>
      <c r="AK7" s="64">
        <f t="shared" ref="AK7:AS7" si="12">AK8</f>
        <v>4.4000000000000004</v>
      </c>
      <c r="AL7" s="64">
        <f t="shared" si="12"/>
        <v>3.3</v>
      </c>
      <c r="AM7" s="64">
        <f t="shared" si="12"/>
        <v>2.2000000000000002</v>
      </c>
      <c r="AN7" s="64">
        <f t="shared" si="12"/>
        <v>1.5</v>
      </c>
      <c r="AO7" s="64">
        <f t="shared" si="12"/>
        <v>17.100000000000001</v>
      </c>
      <c r="AP7" s="64">
        <f t="shared" si="12"/>
        <v>16.899999999999999</v>
      </c>
      <c r="AQ7" s="64">
        <f t="shared" si="12"/>
        <v>12.1</v>
      </c>
      <c r="AR7" s="64">
        <f t="shared" si="12"/>
        <v>6.5</v>
      </c>
      <c r="AS7" s="64">
        <f t="shared" si="12"/>
        <v>6.6</v>
      </c>
      <c r="AT7" s="61"/>
      <c r="AU7" s="65">
        <f>AU8</f>
        <v>221</v>
      </c>
      <c r="AV7" s="65">
        <f t="shared" ref="AV7:BD7" si="13">AV8</f>
        <v>158</v>
      </c>
      <c r="AW7" s="65">
        <f t="shared" si="13"/>
        <v>102</v>
      </c>
      <c r="AX7" s="65">
        <f t="shared" si="13"/>
        <v>63</v>
      </c>
      <c r="AY7" s="65">
        <f t="shared" si="13"/>
        <v>40</v>
      </c>
      <c r="AZ7" s="65">
        <f t="shared" si="13"/>
        <v>158</v>
      </c>
      <c r="BA7" s="65">
        <f t="shared" si="13"/>
        <v>117</v>
      </c>
      <c r="BB7" s="65">
        <f t="shared" si="13"/>
        <v>96</v>
      </c>
      <c r="BC7" s="65">
        <f t="shared" si="13"/>
        <v>37</v>
      </c>
      <c r="BD7" s="65">
        <f t="shared" si="13"/>
        <v>67</v>
      </c>
      <c r="BE7" s="63"/>
      <c r="BF7" s="64">
        <f>BF8</f>
        <v>-16.7</v>
      </c>
      <c r="BG7" s="64">
        <f t="shared" ref="BG7:BO7" si="14">BG8</f>
        <v>-30.3</v>
      </c>
      <c r="BH7" s="64">
        <f t="shared" si="14"/>
        <v>-11</v>
      </c>
      <c r="BI7" s="64">
        <f t="shared" si="14"/>
        <v>14.6</v>
      </c>
      <c r="BJ7" s="64">
        <f t="shared" si="14"/>
        <v>-36.6</v>
      </c>
      <c r="BK7" s="64">
        <f t="shared" si="14"/>
        <v>15</v>
      </c>
      <c r="BL7" s="64">
        <f t="shared" si="14"/>
        <v>11.7</v>
      </c>
      <c r="BM7" s="64">
        <f t="shared" si="14"/>
        <v>9.6</v>
      </c>
      <c r="BN7" s="64">
        <f t="shared" si="14"/>
        <v>2.2000000000000002</v>
      </c>
      <c r="BO7" s="64">
        <f t="shared" si="14"/>
        <v>-26.1</v>
      </c>
      <c r="BP7" s="61"/>
      <c r="BQ7" s="65">
        <f>BQ8</f>
        <v>-1286</v>
      </c>
      <c r="BR7" s="65">
        <f t="shared" ref="BR7:BZ7" si="15">BR8</f>
        <v>-2549</v>
      </c>
      <c r="BS7" s="65">
        <f t="shared" si="15"/>
        <v>-1863</v>
      </c>
      <c r="BT7" s="65">
        <f t="shared" si="15"/>
        <v>847</v>
      </c>
      <c r="BU7" s="65">
        <f t="shared" si="15"/>
        <v>-1656</v>
      </c>
      <c r="BV7" s="65">
        <f t="shared" si="15"/>
        <v>37773</v>
      </c>
      <c r="BW7" s="65">
        <f t="shared" si="15"/>
        <v>33351</v>
      </c>
      <c r="BX7" s="65">
        <f t="shared" si="15"/>
        <v>18755</v>
      </c>
      <c r="BY7" s="65">
        <f t="shared" si="15"/>
        <v>16100</v>
      </c>
      <c r="BZ7" s="65">
        <f t="shared" si="15"/>
        <v>2220</v>
      </c>
      <c r="CA7" s="63"/>
      <c r="CB7" s="64" t="s">
        <v>113</v>
      </c>
      <c r="CC7" s="64" t="s">
        <v>113</v>
      </c>
      <c r="CD7" s="64" t="s">
        <v>113</v>
      </c>
      <c r="CE7" s="64" t="s">
        <v>113</v>
      </c>
      <c r="CF7" s="64" t="s">
        <v>113</v>
      </c>
      <c r="CG7" s="64" t="s">
        <v>113</v>
      </c>
      <c r="CH7" s="64" t="s">
        <v>113</v>
      </c>
      <c r="CI7" s="64" t="s">
        <v>113</v>
      </c>
      <c r="CJ7" s="64" t="s">
        <v>113</v>
      </c>
      <c r="CK7" s="64" t="s">
        <v>111</v>
      </c>
      <c r="CL7" s="61"/>
      <c r="CM7" s="63">
        <f>CM8</f>
        <v>143668</v>
      </c>
      <c r="CN7" s="63">
        <f>CN8</f>
        <v>5600</v>
      </c>
      <c r="CO7" s="64" t="s">
        <v>113</v>
      </c>
      <c r="CP7" s="64" t="s">
        <v>113</v>
      </c>
      <c r="CQ7" s="64" t="s">
        <v>113</v>
      </c>
      <c r="CR7" s="64" t="s">
        <v>113</v>
      </c>
      <c r="CS7" s="64" t="s">
        <v>113</v>
      </c>
      <c r="CT7" s="64" t="s">
        <v>113</v>
      </c>
      <c r="CU7" s="64" t="s">
        <v>113</v>
      </c>
      <c r="CV7" s="64" t="s">
        <v>113</v>
      </c>
      <c r="CW7" s="64" t="s">
        <v>113</v>
      </c>
      <c r="CX7" s="64" t="s">
        <v>111</v>
      </c>
      <c r="CY7" s="61"/>
      <c r="CZ7" s="64">
        <f>CZ8</f>
        <v>1783.9</v>
      </c>
      <c r="DA7" s="64">
        <f t="shared" ref="DA7:DI7" si="16">DA8</f>
        <v>1145.4000000000001</v>
      </c>
      <c r="DB7" s="64">
        <f t="shared" si="16"/>
        <v>657.8</v>
      </c>
      <c r="DC7" s="64">
        <f t="shared" si="16"/>
        <v>282.5</v>
      </c>
      <c r="DD7" s="64">
        <f t="shared" si="16"/>
        <v>150.1</v>
      </c>
      <c r="DE7" s="64">
        <f t="shared" si="16"/>
        <v>320.39999999999998</v>
      </c>
      <c r="DF7" s="64">
        <f t="shared" si="16"/>
        <v>243</v>
      </c>
      <c r="DG7" s="64">
        <f t="shared" si="16"/>
        <v>193.1</v>
      </c>
      <c r="DH7" s="64">
        <f t="shared" si="16"/>
        <v>163.69999999999999</v>
      </c>
      <c r="DI7" s="64">
        <f t="shared" si="16"/>
        <v>145.19999999999999</v>
      </c>
      <c r="DJ7" s="61"/>
      <c r="DK7" s="64">
        <f>DK8</f>
        <v>88.9</v>
      </c>
      <c r="DL7" s="64">
        <f t="shared" ref="DL7:DT7" si="17">DL8</f>
        <v>93.3</v>
      </c>
      <c r="DM7" s="64">
        <f t="shared" si="17"/>
        <v>97.8</v>
      </c>
      <c r="DN7" s="64">
        <f t="shared" si="17"/>
        <v>91.1</v>
      </c>
      <c r="DO7" s="64">
        <f t="shared" si="17"/>
        <v>57.8</v>
      </c>
      <c r="DP7" s="64">
        <f t="shared" si="17"/>
        <v>184.7</v>
      </c>
      <c r="DQ7" s="64">
        <f t="shared" si="17"/>
        <v>184.1</v>
      </c>
      <c r="DR7" s="64">
        <f t="shared" si="17"/>
        <v>188.2</v>
      </c>
      <c r="DS7" s="64">
        <f t="shared" si="17"/>
        <v>184.2</v>
      </c>
      <c r="DT7" s="64">
        <f t="shared" si="17"/>
        <v>131</v>
      </c>
      <c r="DU7" s="61"/>
    </row>
    <row r="8" spans="1:125" s="66" customFormat="1" x14ac:dyDescent="0.15">
      <c r="A8" s="49"/>
      <c r="B8" s="67">
        <v>2020</v>
      </c>
      <c r="C8" s="67">
        <v>232297</v>
      </c>
      <c r="D8" s="67">
        <v>47</v>
      </c>
      <c r="E8" s="67">
        <v>14</v>
      </c>
      <c r="F8" s="67">
        <v>0</v>
      </c>
      <c r="G8" s="67">
        <v>2</v>
      </c>
      <c r="H8" s="67" t="s">
        <v>114</v>
      </c>
      <c r="I8" s="67" t="s">
        <v>115</v>
      </c>
      <c r="J8" s="67" t="s">
        <v>116</v>
      </c>
      <c r="K8" s="67" t="s">
        <v>117</v>
      </c>
      <c r="L8" s="67" t="s">
        <v>118</v>
      </c>
      <c r="M8" s="67" t="s">
        <v>119</v>
      </c>
      <c r="N8" s="67" t="s">
        <v>120</v>
      </c>
      <c r="O8" s="68" t="s">
        <v>121</v>
      </c>
      <c r="P8" s="69" t="s">
        <v>122</v>
      </c>
      <c r="Q8" s="69" t="s">
        <v>123</v>
      </c>
      <c r="R8" s="70">
        <v>20</v>
      </c>
      <c r="S8" s="69" t="s">
        <v>124</v>
      </c>
      <c r="T8" s="69" t="s">
        <v>124</v>
      </c>
      <c r="U8" s="70">
        <v>1620</v>
      </c>
      <c r="V8" s="70">
        <v>45</v>
      </c>
      <c r="W8" s="70">
        <v>200</v>
      </c>
      <c r="X8" s="69" t="s">
        <v>124</v>
      </c>
      <c r="Y8" s="71">
        <v>20.7</v>
      </c>
      <c r="Z8" s="71">
        <v>19.8</v>
      </c>
      <c r="AA8" s="71">
        <v>21.3</v>
      </c>
      <c r="AB8" s="71">
        <v>22.7</v>
      </c>
      <c r="AC8" s="71">
        <v>15.5</v>
      </c>
      <c r="AD8" s="71">
        <v>206.5</v>
      </c>
      <c r="AE8" s="71">
        <v>124.4</v>
      </c>
      <c r="AF8" s="71">
        <v>126.3</v>
      </c>
      <c r="AG8" s="71">
        <v>121.8</v>
      </c>
      <c r="AH8" s="71">
        <v>127.8</v>
      </c>
      <c r="AI8" s="68">
        <v>630.70000000000005</v>
      </c>
      <c r="AJ8" s="71">
        <v>6.1</v>
      </c>
      <c r="AK8" s="71">
        <v>4.4000000000000004</v>
      </c>
      <c r="AL8" s="71">
        <v>3.3</v>
      </c>
      <c r="AM8" s="71">
        <v>2.2000000000000002</v>
      </c>
      <c r="AN8" s="71">
        <v>1.5</v>
      </c>
      <c r="AO8" s="71">
        <v>17.100000000000001</v>
      </c>
      <c r="AP8" s="71">
        <v>16.899999999999999</v>
      </c>
      <c r="AQ8" s="71">
        <v>12.1</v>
      </c>
      <c r="AR8" s="71">
        <v>6.5</v>
      </c>
      <c r="AS8" s="71">
        <v>6.6</v>
      </c>
      <c r="AT8" s="68">
        <v>8.6</v>
      </c>
      <c r="AU8" s="72">
        <v>221</v>
      </c>
      <c r="AV8" s="72">
        <v>158</v>
      </c>
      <c r="AW8" s="72">
        <v>102</v>
      </c>
      <c r="AX8" s="72">
        <v>63</v>
      </c>
      <c r="AY8" s="72">
        <v>40</v>
      </c>
      <c r="AZ8" s="72">
        <v>158</v>
      </c>
      <c r="BA8" s="72">
        <v>117</v>
      </c>
      <c r="BB8" s="72">
        <v>96</v>
      </c>
      <c r="BC8" s="72">
        <v>37</v>
      </c>
      <c r="BD8" s="72">
        <v>67</v>
      </c>
      <c r="BE8" s="72">
        <v>2345</v>
      </c>
      <c r="BF8" s="71">
        <v>-16.7</v>
      </c>
      <c r="BG8" s="71">
        <v>-30.3</v>
      </c>
      <c r="BH8" s="71">
        <v>-11</v>
      </c>
      <c r="BI8" s="71">
        <v>14.6</v>
      </c>
      <c r="BJ8" s="71">
        <v>-36.6</v>
      </c>
      <c r="BK8" s="71">
        <v>15</v>
      </c>
      <c r="BL8" s="71">
        <v>11.7</v>
      </c>
      <c r="BM8" s="71">
        <v>9.6</v>
      </c>
      <c r="BN8" s="71">
        <v>2.2000000000000002</v>
      </c>
      <c r="BO8" s="71">
        <v>-26.1</v>
      </c>
      <c r="BP8" s="68">
        <v>-65.900000000000006</v>
      </c>
      <c r="BQ8" s="72">
        <v>-1286</v>
      </c>
      <c r="BR8" s="72">
        <v>-2549</v>
      </c>
      <c r="BS8" s="72">
        <v>-1863</v>
      </c>
      <c r="BT8" s="73">
        <v>847</v>
      </c>
      <c r="BU8" s="73">
        <v>-1656</v>
      </c>
      <c r="BV8" s="72">
        <v>37773</v>
      </c>
      <c r="BW8" s="72">
        <v>33351</v>
      </c>
      <c r="BX8" s="72">
        <v>18755</v>
      </c>
      <c r="BY8" s="72">
        <v>16100</v>
      </c>
      <c r="BZ8" s="72">
        <v>2220</v>
      </c>
      <c r="CA8" s="70">
        <v>3932</v>
      </c>
      <c r="CB8" s="71" t="s">
        <v>118</v>
      </c>
      <c r="CC8" s="71" t="s">
        <v>118</v>
      </c>
      <c r="CD8" s="71" t="s">
        <v>118</v>
      </c>
      <c r="CE8" s="71" t="s">
        <v>118</v>
      </c>
      <c r="CF8" s="71" t="s">
        <v>118</v>
      </c>
      <c r="CG8" s="71" t="s">
        <v>118</v>
      </c>
      <c r="CH8" s="71" t="s">
        <v>118</v>
      </c>
      <c r="CI8" s="71" t="s">
        <v>118</v>
      </c>
      <c r="CJ8" s="71" t="s">
        <v>118</v>
      </c>
      <c r="CK8" s="71" t="s">
        <v>118</v>
      </c>
      <c r="CL8" s="68" t="s">
        <v>118</v>
      </c>
      <c r="CM8" s="70">
        <v>143668</v>
      </c>
      <c r="CN8" s="70">
        <v>5600</v>
      </c>
      <c r="CO8" s="71" t="s">
        <v>118</v>
      </c>
      <c r="CP8" s="71" t="s">
        <v>118</v>
      </c>
      <c r="CQ8" s="71" t="s">
        <v>118</v>
      </c>
      <c r="CR8" s="71" t="s">
        <v>118</v>
      </c>
      <c r="CS8" s="71" t="s">
        <v>118</v>
      </c>
      <c r="CT8" s="71" t="s">
        <v>118</v>
      </c>
      <c r="CU8" s="71" t="s">
        <v>118</v>
      </c>
      <c r="CV8" s="71" t="s">
        <v>118</v>
      </c>
      <c r="CW8" s="71" t="s">
        <v>118</v>
      </c>
      <c r="CX8" s="71" t="s">
        <v>118</v>
      </c>
      <c r="CY8" s="68" t="s">
        <v>118</v>
      </c>
      <c r="CZ8" s="71">
        <v>1783.9</v>
      </c>
      <c r="DA8" s="71">
        <v>1145.4000000000001</v>
      </c>
      <c r="DB8" s="71">
        <v>657.8</v>
      </c>
      <c r="DC8" s="71">
        <v>282.5</v>
      </c>
      <c r="DD8" s="71">
        <v>150.1</v>
      </c>
      <c r="DE8" s="71">
        <v>320.39999999999998</v>
      </c>
      <c r="DF8" s="71">
        <v>243</v>
      </c>
      <c r="DG8" s="71">
        <v>193.1</v>
      </c>
      <c r="DH8" s="71">
        <v>163.69999999999999</v>
      </c>
      <c r="DI8" s="71">
        <v>145.19999999999999</v>
      </c>
      <c r="DJ8" s="68">
        <v>183.4</v>
      </c>
      <c r="DK8" s="71">
        <v>88.9</v>
      </c>
      <c r="DL8" s="71">
        <v>93.3</v>
      </c>
      <c r="DM8" s="71">
        <v>97.8</v>
      </c>
      <c r="DN8" s="71">
        <v>91.1</v>
      </c>
      <c r="DO8" s="71">
        <v>57.8</v>
      </c>
      <c r="DP8" s="71">
        <v>184.7</v>
      </c>
      <c r="DQ8" s="71">
        <v>184.1</v>
      </c>
      <c r="DR8" s="71">
        <v>188.2</v>
      </c>
      <c r="DS8" s="71">
        <v>184.2</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2021-12-17T06:04:05Z</dcterms:created>
  <dcterms:modified xsi:type="dcterms:W3CDTF">2022-02-01T00:57:31Z</dcterms:modified>
  <cp:category/>
</cp:coreProperties>
</file>