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SrYlzYcXoAjNGt/rd5yDT7ZGuUmq44VW1SV6CspNl6pB9YzvrXcnfgAerTKcYwz1GP2CHBaq3axByN7osHrF4A==" workbookSaltValue="d+jypzhkJsKXqmSADLqgT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51" i="4"/>
  <c r="BG30" i="4"/>
  <c r="AV76" i="4"/>
  <c r="KO51" i="4"/>
  <c r="LE76" i="4"/>
  <c r="FX51" i="4"/>
  <c r="KO30" i="4"/>
  <c r="HP76" i="4"/>
  <c r="FX30" i="4"/>
  <c r="KP76" i="4"/>
  <c r="HA76" i="4"/>
  <c r="AN51" i="4"/>
  <c r="FE30" i="4"/>
  <c r="AN30" i="4"/>
  <c r="AG76" i="4"/>
  <c r="JV51" i="4"/>
  <c r="FE51" i="4"/>
  <c r="JV30" i="4"/>
  <c r="KA76" i="4"/>
  <c r="EL51" i="4"/>
  <c r="JC30" i="4"/>
  <c r="EL30" i="4"/>
  <c r="GL76" i="4"/>
  <c r="U51" i="4"/>
  <c r="U30" i="4"/>
  <c r="R76"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<sst xmlns="http://schemas.openxmlformats.org/spreadsheetml/2006/main" count="278" uniqueCount="135">
  <si>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</si>
  <si>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</si>
  <si>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</si>
  <si>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</si>
  <si>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</si>
  <si>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</si>
  <si>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</si>
  <si>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</si>
  <si>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</si>
  <si>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</si>
  <si>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</si>
  <si>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</si>
  <si>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</si>
  <si>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</si>
  <si>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</si>
  <si>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</si>
  <si>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</si>
  <si>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</si>
  <si>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</si>
  <si>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</si>
  <si>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</si>
  <si>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</si>
  <si>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</si>
  <si>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</si>
  <si>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</si>
  <si>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</si>
  <si>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</si>
  <si>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</si>
  <si>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</si>
  <si>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</si>
  <si>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</si>
  <si>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</si>
  <si>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</si>
  <si>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</si>
  <si>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</si>
  <si>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</si>
  <si>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</si>
  <si>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</si>
  <si>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</si>
  <si>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</si>
  <si>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</si>
  <si>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</si>
  <si>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</si>
  <si>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</si>
  <si>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</si>
  <si>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</si>
  <si>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</si>
  <si>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</si>
  <si>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</si>
  <si>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</si>
  <si>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</si>
  <si>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</si>
  <si>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</si>
  <si>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</si>
  <si>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</si>
  <si>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</si>
  <si>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</si>
  <si>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</si>
  <si>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</si>
  <si>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</si>
  <si>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</si>
  <si>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</si>
  <si>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</si>
  <si>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</si>
  <si>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</si>
  <si>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</si>
  <si>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</si>
  <si>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</si>
  <si>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</si>
  <si>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</si>
  <si>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</si>
  <si>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</si>
  <si>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</si>
  <si>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</si>
  <si>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</si>
  <si>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</si>
  <si>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</si>
  <si>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</si>
  <si>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</si>
  <si>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</si>
  <si>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</si>
  <si>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</si>
  <si>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</si>
  <si>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</si>
  <si>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</si>
  <si>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</si>
  <si>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</si>
  <si>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</si>
  <si>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</si>
  <si>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</si>
  <si>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</si>
  <si>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</si>
  <si>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</si>
  <si>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</si>
  <si>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</si>
  <si>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</si>
  <si>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</si>
  <si>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</si>
  <si>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</si>
  <si>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</si>
  <si>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</si>
  <si>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</si>
  <si>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</si>
  <si>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</si>
  <si>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</si>
  <si>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</si>
  <si>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</si>
  <si>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</si>
  <si>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</si>
  <si>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</si>
  <si>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</si>
  <si>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</si>
  <si>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</si>
  <si>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</si>
  <si>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</si>
  <si>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</si>
  <si>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</si>
  <si>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</si>
  <si>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</si>
  <si>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</si>
  <si>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</si>
  <si>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</si>
  <si>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</si>
  <si>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</si>
  <si>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</si>
  <si>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</si>
  <si>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</si>
  <si>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</si>
  <si>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</si>
  <si>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</si>
  <si>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</si>
  <si>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周辺には競合する月極め駐車場が多数あるが、名鉄前後駅近辺は需要が高く、このままの良好な経営状況が続くと推測されます。状況に甘えることなく、積極的に申込予約者を確保していきたいです。</t>
    <rPh sb="1" eb="3">
      <t>シュウヘン</t>
    </rPh>
    <rPh sb="5" eb="7">
      <t>キョウゴウ</t>
    </rPh>
    <rPh sb="9" eb="11">
      <t>ツキギ</t>
    </rPh>
    <rPh sb="12" eb="15">
      <t>チュウシャジョウ</t>
    </rPh>
    <rPh sb="16" eb="18">
      <t>タスウ</t>
    </rPh>
    <rPh sb="22" eb="24">
      <t>メイテツ</t>
    </rPh>
    <rPh sb="24" eb="26">
      <t>ゼンゴ</t>
    </rPh>
    <rPh sb="26" eb="27">
      <t>エキ</t>
    </rPh>
    <rPh sb="27" eb="29">
      <t>キンペン</t>
    </rPh>
    <rPh sb="30" eb="32">
      <t>ジュヨウ</t>
    </rPh>
    <rPh sb="33" eb="34">
      <t>タカ</t>
    </rPh>
    <rPh sb="41" eb="43">
      <t>リョウコウ</t>
    </rPh>
    <rPh sb="44" eb="46">
      <t>ケイエイ</t>
    </rPh>
    <rPh sb="46" eb="48">
      <t>ジョウキョウ</t>
    </rPh>
    <rPh sb="49" eb="50">
      <t>ツヅ</t>
    </rPh>
    <rPh sb="52" eb="54">
      <t>スイソク</t>
    </rPh>
    <rPh sb="59" eb="61">
      <t>ジョウキョウ</t>
    </rPh>
    <rPh sb="62" eb="63">
      <t>アマ</t>
    </rPh>
    <rPh sb="70" eb="73">
      <t>セッキョクテキ</t>
    </rPh>
    <rPh sb="74" eb="75">
      <t>モウ</t>
    </rPh>
    <rPh sb="75" eb="76">
      <t>コ</t>
    </rPh>
    <rPh sb="76" eb="79">
      <t>ヨヤクシャ</t>
    </rPh>
    <rPh sb="80" eb="82">
      <t>カクホ</t>
    </rPh>
    <phoneticPr fontId="5"/>
  </si>
  <si>
    <t>　名鉄名古屋本線の主要駅である前後駅から近く、パーク＆ライド通勤者の利用者が大半を占めています。月極め駐車場のため毎月の収入上限がきまっておりますが、その中において毎年最大限の収益を得ていますが、令和２年度は、①収益的収支比率、④売上高GOP比率、⑤EBITDAが減じています。これは、維持管理費（委託料）の増加によるものです。また、令和２年度におきましては新型コロナウイルス感染症の影響により収益が著しく減少しました。</t>
    <rPh sb="1" eb="3">
      <t>メイテツ</t>
    </rPh>
    <rPh sb="3" eb="6">
      <t>ナゴヤ</t>
    </rPh>
    <rPh sb="6" eb="8">
      <t>ホンセン</t>
    </rPh>
    <rPh sb="9" eb="11">
      <t>シュヨウ</t>
    </rPh>
    <rPh sb="11" eb="12">
      <t>エキ</t>
    </rPh>
    <rPh sb="15" eb="17">
      <t>ゼンゴ</t>
    </rPh>
    <rPh sb="17" eb="18">
      <t>エキ</t>
    </rPh>
    <rPh sb="20" eb="21">
      <t>チカ</t>
    </rPh>
    <rPh sb="30" eb="33">
      <t>ツウキンシャ</t>
    </rPh>
    <rPh sb="34" eb="37">
      <t>リヨウシャ</t>
    </rPh>
    <rPh sb="38" eb="40">
      <t>タイハン</t>
    </rPh>
    <rPh sb="41" eb="42">
      <t>シ</t>
    </rPh>
    <rPh sb="48" eb="50">
      <t>ツキギ</t>
    </rPh>
    <rPh sb="51" eb="54">
      <t>チュウシャジョウ</t>
    </rPh>
    <rPh sb="57" eb="59">
      <t>マイツキ</t>
    </rPh>
    <rPh sb="60" eb="62">
      <t>シュウニュウ</t>
    </rPh>
    <rPh sb="62" eb="64">
      <t>ジョウゲン</t>
    </rPh>
    <rPh sb="77" eb="78">
      <t>ナカ</t>
    </rPh>
    <rPh sb="82" eb="84">
      <t>マイトシ</t>
    </rPh>
    <rPh sb="84" eb="87">
      <t>サイダイゲン</t>
    </rPh>
    <rPh sb="88" eb="90">
      <t>シュウエキ</t>
    </rPh>
    <rPh sb="91" eb="92">
      <t>エ</t>
    </rPh>
    <rPh sb="98" eb="100">
      <t>レイワ</t>
    </rPh>
    <rPh sb="101" eb="103">
      <t>ネンド</t>
    </rPh>
    <rPh sb="106" eb="108">
      <t>シュウエキ</t>
    </rPh>
    <rPh sb="108" eb="109">
      <t>テキ</t>
    </rPh>
    <rPh sb="109" eb="111">
      <t>シュウシ</t>
    </rPh>
    <rPh sb="111" eb="113">
      <t>ヒリツ</t>
    </rPh>
    <rPh sb="115" eb="117">
      <t>ウリアゲ</t>
    </rPh>
    <rPh sb="117" eb="118">
      <t>タカ</t>
    </rPh>
    <rPh sb="121" eb="123">
      <t>ヒリツ</t>
    </rPh>
    <rPh sb="132" eb="133">
      <t>ゲン</t>
    </rPh>
    <rPh sb="143" eb="145">
      <t>イジ</t>
    </rPh>
    <rPh sb="145" eb="148">
      <t>カンリヒ</t>
    </rPh>
    <rPh sb="149" eb="152">
      <t>イタクリョウ</t>
    </rPh>
    <rPh sb="154" eb="156">
      <t>ゾウカ</t>
    </rPh>
    <rPh sb="167" eb="169">
      <t>レイワ</t>
    </rPh>
    <rPh sb="170" eb="171">
      <t>ネン</t>
    </rPh>
    <rPh sb="171" eb="172">
      <t>ド</t>
    </rPh>
    <rPh sb="179" eb="181">
      <t>シンガタ</t>
    </rPh>
    <rPh sb="188" eb="190">
      <t>カンセン</t>
    </rPh>
    <rPh sb="190" eb="191">
      <t>ショウ</t>
    </rPh>
    <rPh sb="192" eb="194">
      <t>エイキョウ</t>
    </rPh>
    <rPh sb="197" eb="199">
      <t>シュウエキ</t>
    </rPh>
    <rPh sb="200" eb="201">
      <t>イチジル</t>
    </rPh>
    <rPh sb="203" eb="205">
      <t>ゲンショウ</t>
    </rPh>
    <phoneticPr fontId="5"/>
  </si>
  <si>
    <t>　⑪稼働率について、全国平均及び類似施設平均値より低くなっていますが、当該施設は月極め駐車場であり、常時稼働率１００％のため良好です。
　名鉄名古屋本線の主要駅である前後駅から近く、パーク＆ライド通勤者の利用が大半を占めているため、今後も駐車場として利用していくことが適切であると考えます。</t>
    <rPh sb="2" eb="4">
      <t>カドウ</t>
    </rPh>
    <rPh sb="4" eb="5">
      <t>リツ</t>
    </rPh>
    <rPh sb="10" eb="12">
      <t>ゼンコク</t>
    </rPh>
    <rPh sb="12" eb="14">
      <t>ヘイキン</t>
    </rPh>
    <rPh sb="14" eb="15">
      <t>オヨ</t>
    </rPh>
    <rPh sb="16" eb="18">
      <t>ルイジ</t>
    </rPh>
    <rPh sb="18" eb="20">
      <t>シセツ</t>
    </rPh>
    <rPh sb="20" eb="23">
      <t>ヘイキンチ</t>
    </rPh>
    <rPh sb="25" eb="26">
      <t>ヒク</t>
    </rPh>
    <rPh sb="35" eb="37">
      <t>トウガイ</t>
    </rPh>
    <rPh sb="37" eb="39">
      <t>シセツ</t>
    </rPh>
    <rPh sb="40" eb="42">
      <t>ツキギ</t>
    </rPh>
    <rPh sb="43" eb="46">
      <t>チュウシャジョウ</t>
    </rPh>
    <rPh sb="50" eb="52">
      <t>ジョウジ</t>
    </rPh>
    <rPh sb="52" eb="54">
      <t>カドウ</t>
    </rPh>
    <rPh sb="54" eb="55">
      <t>リツ</t>
    </rPh>
    <rPh sb="62" eb="64">
      <t>リョウコウ</t>
    </rPh>
    <rPh sb="69" eb="71">
      <t>メイテツ</t>
    </rPh>
    <rPh sb="71" eb="74">
      <t>ナゴヤ</t>
    </rPh>
    <rPh sb="74" eb="76">
      <t>ホンセン</t>
    </rPh>
    <rPh sb="77" eb="79">
      <t>シュヨウ</t>
    </rPh>
    <rPh sb="79" eb="80">
      <t>エキ</t>
    </rPh>
    <rPh sb="83" eb="85">
      <t>ゼンゴ</t>
    </rPh>
    <rPh sb="85" eb="86">
      <t>エキ</t>
    </rPh>
    <rPh sb="88" eb="89">
      <t>チカ</t>
    </rPh>
    <rPh sb="98" eb="101">
      <t>ツウキンシャ</t>
    </rPh>
    <rPh sb="102" eb="104">
      <t>リヨウ</t>
    </rPh>
    <rPh sb="105" eb="107">
      <t>タイハン</t>
    </rPh>
    <rPh sb="108" eb="109">
      <t>シ</t>
    </rPh>
    <rPh sb="116" eb="118">
      <t>コンゴ</t>
    </rPh>
    <rPh sb="119" eb="122">
      <t>チュウシャジョウ</t>
    </rPh>
    <rPh sb="125" eb="127">
      <t>リヨウ</t>
    </rPh>
    <rPh sb="134" eb="136">
      <t>テキセツ</t>
    </rPh>
    <rPh sb="140" eb="141">
      <t>カンガ</t>
    </rPh>
    <phoneticPr fontId="5"/>
  </si>
  <si>
    <t>　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rPh sb="1" eb="3">
      <t>メダ</t>
    </rPh>
    <rPh sb="5" eb="7">
      <t>シサン</t>
    </rPh>
    <rPh sb="10" eb="11">
      <t>タメ</t>
    </rPh>
    <rPh sb="13" eb="15">
      <t>セツビ</t>
    </rPh>
    <rPh sb="15" eb="17">
      <t>トウシ</t>
    </rPh>
    <rPh sb="17" eb="19">
      <t>ミコミ</t>
    </rPh>
    <rPh sb="19" eb="20">
      <t>ガク</t>
    </rPh>
    <rPh sb="21" eb="22">
      <t>ヒク</t>
    </rPh>
    <rPh sb="23" eb="24">
      <t>オサ</t>
    </rPh>
    <rPh sb="33" eb="34">
      <t>コマ</t>
    </rPh>
    <rPh sb="36" eb="38">
      <t>シセツ</t>
    </rPh>
    <rPh sb="39" eb="41">
      <t>ホシュウ</t>
    </rPh>
    <rPh sb="42" eb="44">
      <t>セツビ</t>
    </rPh>
    <rPh sb="44" eb="46">
      <t>コウシン</t>
    </rPh>
    <rPh sb="47" eb="49">
      <t>ヒツヨウ</t>
    </rPh>
    <rPh sb="50" eb="51">
      <t>オウ</t>
    </rPh>
    <rPh sb="53" eb="56">
      <t>テイキテキ</t>
    </rPh>
    <rPh sb="57" eb="58">
      <t>オコナ</t>
    </rPh>
    <rPh sb="62" eb="64">
      <t>ヨテイ</t>
    </rPh>
    <rPh sb="70" eb="72">
      <t>チホウ</t>
    </rPh>
    <rPh sb="72" eb="74">
      <t>コウエイ</t>
    </rPh>
    <rPh sb="74" eb="76">
      <t>キギョウ</t>
    </rPh>
    <rPh sb="76" eb="77">
      <t>ホウ</t>
    </rPh>
    <rPh sb="78" eb="80">
      <t>テキヨウ</t>
    </rPh>
    <rPh sb="87" eb="88">
      <t>オヨ</t>
    </rPh>
    <rPh sb="89" eb="92">
      <t>チホウサイ</t>
    </rPh>
    <rPh sb="93" eb="94">
      <t>カ</t>
    </rPh>
    <rPh sb="95" eb="96">
      <t>イ</t>
    </rPh>
    <rPh sb="100" eb="101">
      <t>タメ</t>
    </rPh>
    <rPh sb="103" eb="105">
      <t>ユウケイ</t>
    </rPh>
    <rPh sb="105" eb="107">
      <t>コテイ</t>
    </rPh>
    <rPh sb="107" eb="109">
      <t>シサン</t>
    </rPh>
    <rPh sb="109" eb="111">
      <t>ゲンカ</t>
    </rPh>
    <rPh sb="113" eb="114">
      <t>リツ</t>
    </rPh>
    <rPh sb="116" eb="118">
      <t>ルイセキ</t>
    </rPh>
    <rPh sb="118" eb="120">
      <t>ケッソン</t>
    </rPh>
    <rPh sb="120" eb="121">
      <t>キン</t>
    </rPh>
    <rPh sb="121" eb="123">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</si>
</sst>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667.1</c:v>
                </c:pt>
                <c:pt idx="1">
                  <c:v>570.1</c:v>
                </c:pt>
                <c:pt idx="2">
                  <c:v>567.9</c:v>
                </c:pt>
                <c:pt idx="3">
                  <c:v>139.69999999999999</c:v>
                </c:pt>
                <c:pt idx="4">
                  <c:v>87.3</c:v>
                </c:pt>
              </c:numCache>
            </c:numRef>
          </c:val>
          <c:extLst>
            <c:ext xmlns:c16="http://schemas.microsoft.com/office/drawing/2014/chart" uri="{C3380CC4-5D6E-409C-BE32-E72D297353CC}">
              <c16:uniqueId val="{00000000-05E8-465E-AC25-D01F7FAD3D65}"/>
            </c:ext>
          </c:extLst>
        </c:ser>
        <c:dLbls>
          <c:showLegendKey val="0"/>
          <c:showVal val="0"/>
          <c:showCatName val="0"/>
          <c:showSerName val="0"/>
          <c:showPercent val="0"/>
          <c:showBubbleSize val="0"/>
        </c:dLbls>
        <c:gapWidth val="150"/>
        <c:axId val="388285744"/>
        <c:axId val="38828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05E8-465E-AC25-D01F7FAD3D65}"/>
            </c:ext>
          </c:extLst>
        </c:ser>
        <c:dLbls>
          <c:showLegendKey val="0"/>
          <c:showVal val="0"/>
          <c:showCatName val="0"/>
          <c:showSerName val="0"/>
          <c:showPercent val="0"/>
          <c:showBubbleSize val="0"/>
        </c:dLbls>
        <c:marker val="1"/>
        <c:smooth val="0"/>
        <c:axId val="388285744"/>
        <c:axId val="388286136"/>
      </c:lineChart>
      <c:catAx>
        <c:axId val="388285744"/>
        <c:scaling>
          <c:orientation val="minMax"/>
        </c:scaling>
        <c:delete val="1"/>
        <c:axPos val="b"/>
        <c:numFmt formatCode="General" sourceLinked="1"/>
        <c:majorTickMark val="none"/>
        <c:minorTickMark val="none"/>
        <c:tickLblPos val="none"/>
        <c:crossAx val="388286136"/>
        <c:crosses val="autoZero"/>
        <c:auto val="1"/>
        <c:lblAlgn val="ctr"/>
        <c:lblOffset val="100"/>
        <c:noMultiLvlLbl val="1"/>
      </c:catAx>
      <c:valAx>
        <c:axId val="38828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28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14-4D10-88F9-FF0C5BB4C269}"/>
            </c:ext>
          </c:extLst>
        </c:ser>
        <c:dLbls>
          <c:showLegendKey val="0"/>
          <c:showVal val="0"/>
          <c:showCatName val="0"/>
          <c:showSerName val="0"/>
          <c:showPercent val="0"/>
          <c:showBubbleSize val="0"/>
        </c:dLbls>
        <c:gapWidth val="150"/>
        <c:axId val="388283000"/>
        <c:axId val="3882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A14-4D10-88F9-FF0C5BB4C269}"/>
            </c:ext>
          </c:extLst>
        </c:ser>
        <c:dLbls>
          <c:showLegendKey val="0"/>
          <c:showVal val="0"/>
          <c:showCatName val="0"/>
          <c:showSerName val="0"/>
          <c:showPercent val="0"/>
          <c:showBubbleSize val="0"/>
        </c:dLbls>
        <c:marker val="1"/>
        <c:smooth val="0"/>
        <c:axId val="388283000"/>
        <c:axId val="388283392"/>
      </c:lineChart>
      <c:catAx>
        <c:axId val="388283000"/>
        <c:scaling>
          <c:orientation val="minMax"/>
        </c:scaling>
        <c:delete val="1"/>
        <c:axPos val="b"/>
        <c:numFmt formatCode="General" sourceLinked="1"/>
        <c:majorTickMark val="none"/>
        <c:minorTickMark val="none"/>
        <c:tickLblPos val="none"/>
        <c:crossAx val="388283392"/>
        <c:crosses val="autoZero"/>
        <c:auto val="1"/>
        <c:lblAlgn val="ctr"/>
        <c:lblOffset val="100"/>
        <c:noMultiLvlLbl val="1"/>
      </c:catAx>
      <c:valAx>
        <c:axId val="38828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28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65A-41FB-9489-4D02F1A6BCFB}"/>
            </c:ext>
          </c:extLst>
        </c:ser>
        <c:dLbls>
          <c:showLegendKey val="0"/>
          <c:showVal val="0"/>
          <c:showCatName val="0"/>
          <c:showSerName val="0"/>
          <c:showPercent val="0"/>
          <c:showBubbleSize val="0"/>
        </c:dLbls>
        <c:gapWidth val="150"/>
        <c:axId val="388284176"/>
        <c:axId val="38828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5A-41FB-9489-4D02F1A6BCFB}"/>
            </c:ext>
          </c:extLst>
        </c:ser>
        <c:dLbls>
          <c:showLegendKey val="0"/>
          <c:showVal val="0"/>
          <c:showCatName val="0"/>
          <c:showSerName val="0"/>
          <c:showPercent val="0"/>
          <c:showBubbleSize val="0"/>
        </c:dLbls>
        <c:marker val="1"/>
        <c:smooth val="0"/>
        <c:axId val="388284176"/>
        <c:axId val="388284568"/>
      </c:lineChart>
      <c:catAx>
        <c:axId val="388284176"/>
        <c:scaling>
          <c:orientation val="minMax"/>
        </c:scaling>
        <c:delete val="1"/>
        <c:axPos val="b"/>
        <c:numFmt formatCode="General" sourceLinked="1"/>
        <c:majorTickMark val="none"/>
        <c:minorTickMark val="none"/>
        <c:tickLblPos val="none"/>
        <c:crossAx val="388284568"/>
        <c:crosses val="autoZero"/>
        <c:auto val="1"/>
        <c:lblAlgn val="ctr"/>
        <c:lblOffset val="100"/>
        <c:noMultiLvlLbl val="1"/>
      </c:catAx>
      <c:valAx>
        <c:axId val="38828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28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3D5-4D9B-9EB7-6027BC8D35AF}"/>
            </c:ext>
          </c:extLst>
        </c:ser>
        <c:dLbls>
          <c:showLegendKey val="0"/>
          <c:showVal val="0"/>
          <c:showCatName val="0"/>
          <c:showSerName val="0"/>
          <c:showPercent val="0"/>
          <c:showBubbleSize val="0"/>
        </c:dLbls>
        <c:gapWidth val="150"/>
        <c:axId val="390395744"/>
        <c:axId val="390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3D5-4D9B-9EB7-6027BC8D35AF}"/>
            </c:ext>
          </c:extLst>
        </c:ser>
        <c:dLbls>
          <c:showLegendKey val="0"/>
          <c:showVal val="0"/>
          <c:showCatName val="0"/>
          <c:showSerName val="0"/>
          <c:showPercent val="0"/>
          <c:showBubbleSize val="0"/>
        </c:dLbls>
        <c:marker val="1"/>
        <c:smooth val="0"/>
        <c:axId val="390395744"/>
        <c:axId val="390397312"/>
      </c:lineChart>
      <c:catAx>
        <c:axId val="390395744"/>
        <c:scaling>
          <c:orientation val="minMax"/>
        </c:scaling>
        <c:delete val="1"/>
        <c:axPos val="b"/>
        <c:numFmt formatCode="General" sourceLinked="1"/>
        <c:majorTickMark val="none"/>
        <c:minorTickMark val="none"/>
        <c:tickLblPos val="none"/>
        <c:crossAx val="390397312"/>
        <c:crosses val="autoZero"/>
        <c:auto val="1"/>
        <c:lblAlgn val="ctr"/>
        <c:lblOffset val="100"/>
        <c:noMultiLvlLbl val="1"/>
      </c:catAx>
      <c:valAx>
        <c:axId val="3903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9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E5-4CD9-B288-98D6878150AE}"/>
            </c:ext>
          </c:extLst>
        </c:ser>
        <c:dLbls>
          <c:showLegendKey val="0"/>
          <c:showVal val="0"/>
          <c:showCatName val="0"/>
          <c:showSerName val="0"/>
          <c:showPercent val="0"/>
          <c:showBubbleSize val="0"/>
        </c:dLbls>
        <c:gapWidth val="150"/>
        <c:axId val="390396528"/>
        <c:axId val="39039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7E5-4CD9-B288-98D6878150AE}"/>
            </c:ext>
          </c:extLst>
        </c:ser>
        <c:dLbls>
          <c:showLegendKey val="0"/>
          <c:showVal val="0"/>
          <c:showCatName val="0"/>
          <c:showSerName val="0"/>
          <c:showPercent val="0"/>
          <c:showBubbleSize val="0"/>
        </c:dLbls>
        <c:marker val="1"/>
        <c:smooth val="0"/>
        <c:axId val="390396528"/>
        <c:axId val="390398096"/>
      </c:lineChart>
      <c:catAx>
        <c:axId val="390396528"/>
        <c:scaling>
          <c:orientation val="minMax"/>
        </c:scaling>
        <c:delete val="1"/>
        <c:axPos val="b"/>
        <c:numFmt formatCode="General" sourceLinked="1"/>
        <c:majorTickMark val="none"/>
        <c:minorTickMark val="none"/>
        <c:tickLblPos val="none"/>
        <c:crossAx val="390398096"/>
        <c:crosses val="autoZero"/>
        <c:auto val="1"/>
        <c:lblAlgn val="ctr"/>
        <c:lblOffset val="100"/>
        <c:noMultiLvlLbl val="1"/>
      </c:catAx>
      <c:valAx>
        <c:axId val="39039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9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034-4869-BD31-85FD562FA6F4}"/>
            </c:ext>
          </c:extLst>
        </c:ser>
        <c:dLbls>
          <c:showLegendKey val="0"/>
          <c:showVal val="0"/>
          <c:showCatName val="0"/>
          <c:showSerName val="0"/>
          <c:showPercent val="0"/>
          <c:showBubbleSize val="0"/>
        </c:dLbls>
        <c:gapWidth val="150"/>
        <c:axId val="390398880"/>
        <c:axId val="3903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0034-4869-BD31-85FD562FA6F4}"/>
            </c:ext>
          </c:extLst>
        </c:ser>
        <c:dLbls>
          <c:showLegendKey val="0"/>
          <c:showVal val="0"/>
          <c:showCatName val="0"/>
          <c:showSerName val="0"/>
          <c:showPercent val="0"/>
          <c:showBubbleSize val="0"/>
        </c:dLbls>
        <c:marker val="1"/>
        <c:smooth val="0"/>
        <c:axId val="390398880"/>
        <c:axId val="390393392"/>
      </c:lineChart>
      <c:catAx>
        <c:axId val="390398880"/>
        <c:scaling>
          <c:orientation val="minMax"/>
        </c:scaling>
        <c:delete val="1"/>
        <c:axPos val="b"/>
        <c:numFmt formatCode="General" sourceLinked="1"/>
        <c:majorTickMark val="none"/>
        <c:minorTickMark val="none"/>
        <c:tickLblPos val="none"/>
        <c:crossAx val="390393392"/>
        <c:crosses val="autoZero"/>
        <c:auto val="1"/>
        <c:lblAlgn val="ctr"/>
        <c:lblOffset val="100"/>
        <c:noMultiLvlLbl val="1"/>
      </c:catAx>
      <c:valAx>
        <c:axId val="39039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39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68-4D0B-9334-D1959012233B}"/>
            </c:ext>
          </c:extLst>
        </c:ser>
        <c:dLbls>
          <c:showLegendKey val="0"/>
          <c:showVal val="0"/>
          <c:showCatName val="0"/>
          <c:showSerName val="0"/>
          <c:showPercent val="0"/>
          <c:showBubbleSize val="0"/>
        </c:dLbls>
        <c:gapWidth val="150"/>
        <c:axId val="390396920"/>
        <c:axId val="3903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A68-4D0B-9334-D1959012233B}"/>
            </c:ext>
          </c:extLst>
        </c:ser>
        <c:dLbls>
          <c:showLegendKey val="0"/>
          <c:showVal val="0"/>
          <c:showCatName val="0"/>
          <c:showSerName val="0"/>
          <c:showPercent val="0"/>
          <c:showBubbleSize val="0"/>
        </c:dLbls>
        <c:marker val="1"/>
        <c:smooth val="0"/>
        <c:axId val="390396920"/>
        <c:axId val="390399272"/>
      </c:lineChart>
      <c:catAx>
        <c:axId val="390396920"/>
        <c:scaling>
          <c:orientation val="minMax"/>
        </c:scaling>
        <c:delete val="1"/>
        <c:axPos val="b"/>
        <c:numFmt formatCode="General" sourceLinked="1"/>
        <c:majorTickMark val="none"/>
        <c:minorTickMark val="none"/>
        <c:tickLblPos val="none"/>
        <c:crossAx val="390399272"/>
        <c:crosses val="autoZero"/>
        <c:auto val="1"/>
        <c:lblAlgn val="ctr"/>
        <c:lblOffset val="100"/>
        <c:noMultiLvlLbl val="1"/>
      </c:catAx>
      <c:valAx>
        <c:axId val="39039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9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85</c:v>
                </c:pt>
                <c:pt idx="1">
                  <c:v>82.5</c:v>
                </c:pt>
                <c:pt idx="2">
                  <c:v>80.900000000000006</c:v>
                </c:pt>
                <c:pt idx="3">
                  <c:v>24.7</c:v>
                </c:pt>
                <c:pt idx="4">
                  <c:v>-18.3</c:v>
                </c:pt>
              </c:numCache>
            </c:numRef>
          </c:val>
          <c:extLst>
            <c:ext xmlns:c16="http://schemas.microsoft.com/office/drawing/2014/chart" uri="{C3380CC4-5D6E-409C-BE32-E72D297353CC}">
              <c16:uniqueId val="{00000000-EE2B-42CD-9938-AF4D85E5D757}"/>
            </c:ext>
          </c:extLst>
        </c:ser>
        <c:dLbls>
          <c:showLegendKey val="0"/>
          <c:showVal val="0"/>
          <c:showCatName val="0"/>
          <c:showSerName val="0"/>
          <c:showPercent val="0"/>
          <c:showBubbleSize val="0"/>
        </c:dLbls>
        <c:gapWidth val="150"/>
        <c:axId val="390400056"/>
        <c:axId val="3903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EE2B-42CD-9938-AF4D85E5D757}"/>
            </c:ext>
          </c:extLst>
        </c:ser>
        <c:dLbls>
          <c:showLegendKey val="0"/>
          <c:showVal val="0"/>
          <c:showCatName val="0"/>
          <c:showSerName val="0"/>
          <c:showPercent val="0"/>
          <c:showBubbleSize val="0"/>
        </c:dLbls>
        <c:marker val="1"/>
        <c:smooth val="0"/>
        <c:axId val="390400056"/>
        <c:axId val="390394568"/>
      </c:lineChart>
      <c:catAx>
        <c:axId val="390400056"/>
        <c:scaling>
          <c:orientation val="minMax"/>
        </c:scaling>
        <c:delete val="1"/>
        <c:axPos val="b"/>
        <c:numFmt formatCode="General" sourceLinked="1"/>
        <c:majorTickMark val="none"/>
        <c:minorTickMark val="none"/>
        <c:tickLblPos val="none"/>
        <c:crossAx val="390394568"/>
        <c:crosses val="autoZero"/>
        <c:auto val="1"/>
        <c:lblAlgn val="ctr"/>
        <c:lblOffset val="100"/>
        <c:noMultiLvlLbl val="1"/>
      </c:catAx>
      <c:valAx>
        <c:axId val="39039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40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1673</c:v>
                </c:pt>
                <c:pt idx="1">
                  <c:v>1462</c:v>
                </c:pt>
                <c:pt idx="2">
                  <c:v>1502</c:v>
                </c:pt>
                <c:pt idx="3">
                  <c:v>502</c:v>
                </c:pt>
                <c:pt idx="4">
                  <c:v>-255</c:v>
                </c:pt>
              </c:numCache>
            </c:numRef>
          </c:val>
          <c:extLst>
            <c:ext xmlns:c16="http://schemas.microsoft.com/office/drawing/2014/chart" uri="{C3380CC4-5D6E-409C-BE32-E72D297353CC}">
              <c16:uniqueId val="{00000000-8BB4-4716-BA42-E7E6105D1D21}"/>
            </c:ext>
          </c:extLst>
        </c:ser>
        <c:dLbls>
          <c:showLegendKey val="0"/>
          <c:showVal val="0"/>
          <c:showCatName val="0"/>
          <c:showSerName val="0"/>
          <c:showPercent val="0"/>
          <c:showBubbleSize val="0"/>
        </c:dLbls>
        <c:gapWidth val="150"/>
        <c:axId val="390393784"/>
        <c:axId val="39039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BB4-4716-BA42-E7E6105D1D21}"/>
            </c:ext>
          </c:extLst>
        </c:ser>
        <c:dLbls>
          <c:showLegendKey val="0"/>
          <c:showVal val="0"/>
          <c:showCatName val="0"/>
          <c:showSerName val="0"/>
          <c:showPercent val="0"/>
          <c:showBubbleSize val="0"/>
        </c:dLbls>
        <c:marker val="1"/>
        <c:smooth val="0"/>
        <c:axId val="390393784"/>
        <c:axId val="390394960"/>
      </c:lineChart>
      <c:catAx>
        <c:axId val="390393784"/>
        <c:scaling>
          <c:orientation val="minMax"/>
        </c:scaling>
        <c:delete val="1"/>
        <c:axPos val="b"/>
        <c:numFmt formatCode="General" sourceLinked="1"/>
        <c:majorTickMark val="none"/>
        <c:minorTickMark val="none"/>
        <c:tickLblPos val="none"/>
        <c:crossAx val="390394960"/>
        <c:crosses val="autoZero"/>
        <c:auto val="1"/>
        <c:lblAlgn val="ctr"/>
        <c:lblOffset val="100"/>
        <c:noMultiLvlLbl val="1"/>
      </c:catAx>
      <c:valAx>
        <c:axId val="39039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39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前後駅南月ぎめ駐車場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667.1</v>
      </c>
      <c r="V31" s="118"/>
      <c r="W31" s="118"/>
      <c r="X31" s="118"/>
      <c r="Y31" s="118"/>
      <c r="Z31" s="118"/>
      <c r="AA31" s="118"/>
      <c r="AB31" s="118"/>
      <c r="AC31" s="118"/>
      <c r="AD31" s="118"/>
      <c r="AE31" s="118"/>
      <c r="AF31" s="118"/>
      <c r="AG31" s="118"/>
      <c r="AH31" s="118"/>
      <c r="AI31" s="118"/>
      <c r="AJ31" s="118"/>
      <c r="AK31" s="118"/>
      <c r="AL31" s="118"/>
      <c r="AM31" s="118"/>
      <c r="AN31" s="118">
        <f>データ!Z7</f>
        <v>570.1</v>
      </c>
      <c r="AO31" s="118"/>
      <c r="AP31" s="118"/>
      <c r="AQ31" s="118"/>
      <c r="AR31" s="118"/>
      <c r="AS31" s="118"/>
      <c r="AT31" s="118"/>
      <c r="AU31" s="118"/>
      <c r="AV31" s="118"/>
      <c r="AW31" s="118"/>
      <c r="AX31" s="118"/>
      <c r="AY31" s="118"/>
      <c r="AZ31" s="118"/>
      <c r="BA31" s="118"/>
      <c r="BB31" s="118"/>
      <c r="BC31" s="118"/>
      <c r="BD31" s="118"/>
      <c r="BE31" s="118"/>
      <c r="BF31" s="118"/>
      <c r="BG31" s="118">
        <f>データ!AA7</f>
        <v>567.9</v>
      </c>
      <c r="BH31" s="118"/>
      <c r="BI31" s="118"/>
      <c r="BJ31" s="118"/>
      <c r="BK31" s="118"/>
      <c r="BL31" s="118"/>
      <c r="BM31" s="118"/>
      <c r="BN31" s="118"/>
      <c r="BO31" s="118"/>
      <c r="BP31" s="118"/>
      <c r="BQ31" s="118"/>
      <c r="BR31" s="118"/>
      <c r="BS31" s="118"/>
      <c r="BT31" s="118"/>
      <c r="BU31" s="118"/>
      <c r="BV31" s="118"/>
      <c r="BW31" s="118"/>
      <c r="BX31" s="118"/>
      <c r="BY31" s="118"/>
      <c r="BZ31" s="118">
        <f>データ!AB7</f>
        <v>139.69999999999999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87.3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85</v>
      </c>
      <c r="EM52" s="118"/>
      <c r="EN52" s="118"/>
      <c r="EO52" s="118"/>
      <c r="EP52" s="118"/>
      <c r="EQ52" s="118"/>
      <c r="ER52" s="118"/>
      <c r="ES52" s="118"/>
      <c r="ET52" s="118"/>
      <c r="EU52" s="118"/>
      <c r="EV52" s="118"/>
      <c r="EW52" s="118"/>
      <c r="EX52" s="118"/>
      <c r="EY52" s="118"/>
      <c r="EZ52" s="118"/>
      <c r="FA52" s="118"/>
      <c r="FB52" s="118"/>
      <c r="FC52" s="118"/>
      <c r="FD52" s="118"/>
      <c r="FE52" s="118">
        <f>データ!BG7</f>
        <v>82.5</v>
      </c>
      <c r="FF52" s="118"/>
      <c r="FG52" s="118"/>
      <c r="FH52" s="118"/>
      <c r="FI52" s="118"/>
      <c r="FJ52" s="118"/>
      <c r="FK52" s="118"/>
      <c r="FL52" s="118"/>
      <c r="FM52" s="118"/>
      <c r="FN52" s="118"/>
      <c r="FO52" s="118"/>
      <c r="FP52" s="118"/>
      <c r="FQ52" s="118"/>
      <c r="FR52" s="118"/>
      <c r="FS52" s="118"/>
      <c r="FT52" s="118"/>
      <c r="FU52" s="118"/>
      <c r="FV52" s="118"/>
      <c r="FW52" s="118"/>
      <c r="FX52" s="118">
        <f>データ!BH7</f>
        <v>80.900000000000006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24.7</v>
      </c>
      <c r="GR52" s="118"/>
      <c r="GS52" s="118"/>
      <c r="GT52" s="118"/>
      <c r="GU52" s="118"/>
      <c r="GV52" s="118"/>
      <c r="GW52" s="118"/>
      <c r="GX52" s="118"/>
      <c r="GY52" s="118"/>
      <c r="GZ52" s="118"/>
      <c r="HA52" s="118"/>
      <c r="HB52" s="118"/>
      <c r="HC52" s="118"/>
      <c r="HD52" s="118"/>
      <c r="HE52" s="118"/>
      <c r="HF52" s="118"/>
      <c r="HG52" s="118"/>
      <c r="HH52" s="118"/>
      <c r="HI52" s="118"/>
      <c r="HJ52" s="118">
        <f>データ!BJ7</f>
        <v>-18.3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1673</v>
      </c>
      <c r="JD52" s="125"/>
      <c r="JE52" s="125"/>
      <c r="JF52" s="125"/>
      <c r="JG52" s="125"/>
      <c r="JH52" s="125"/>
      <c r="JI52" s="125"/>
      <c r="JJ52" s="125"/>
      <c r="JK52" s="125"/>
      <c r="JL52" s="125"/>
      <c r="JM52" s="125"/>
      <c r="JN52" s="125"/>
      <c r="JO52" s="125"/>
      <c r="JP52" s="125"/>
      <c r="JQ52" s="125"/>
      <c r="JR52" s="125"/>
      <c r="JS52" s="125"/>
      <c r="JT52" s="125"/>
      <c r="JU52" s="125"/>
      <c r="JV52" s="125">
        <f>データ!BR7</f>
        <v>1462</v>
      </c>
      <c r="JW52" s="125"/>
      <c r="JX52" s="125"/>
      <c r="JY52" s="125"/>
      <c r="JZ52" s="125"/>
      <c r="KA52" s="125"/>
      <c r="KB52" s="125"/>
      <c r="KC52" s="125"/>
      <c r="KD52" s="125"/>
      <c r="KE52" s="125"/>
      <c r="KF52" s="125"/>
      <c r="KG52" s="125"/>
      <c r="KH52" s="125"/>
      <c r="KI52" s="125"/>
      <c r="KJ52" s="125"/>
      <c r="KK52" s="125"/>
      <c r="KL52" s="125"/>
      <c r="KM52" s="125"/>
      <c r="KN52" s="125"/>
      <c r="KO52" s="125">
        <f>データ!BS7</f>
        <v>1502</v>
      </c>
      <c r="KP52" s="125"/>
      <c r="KQ52" s="125"/>
      <c r="KR52" s="125"/>
      <c r="KS52" s="125"/>
      <c r="KT52" s="125"/>
      <c r="KU52" s="125"/>
      <c r="KV52" s="125"/>
      <c r="KW52" s="125"/>
      <c r="KX52" s="125"/>
      <c r="KY52" s="125"/>
      <c r="KZ52" s="125"/>
      <c r="LA52" s="125"/>
      <c r="LB52" s="125"/>
      <c r="LC52" s="125"/>
      <c r="LD52" s="125"/>
      <c r="LE52" s="125"/>
      <c r="LF52" s="125"/>
      <c r="LG52" s="125"/>
      <c r="LH52" s="125">
        <f>データ!BT7</f>
        <v>502</v>
      </c>
      <c r="LI52" s="125"/>
      <c r="LJ52" s="125"/>
      <c r="LK52" s="125"/>
      <c r="LL52" s="125"/>
      <c r="LM52" s="125"/>
      <c r="LN52" s="125"/>
      <c r="LO52" s="125"/>
      <c r="LP52" s="125"/>
      <c r="LQ52" s="125"/>
      <c r="LR52" s="125"/>
      <c r="LS52" s="125"/>
      <c r="LT52" s="125"/>
      <c r="LU52" s="125"/>
      <c r="LV52" s="125"/>
      <c r="LW52" s="125"/>
      <c r="LX52" s="125"/>
      <c r="LY52" s="125"/>
      <c r="LZ52" s="125"/>
      <c r="MA52" s="125">
        <f>データ!BU7</f>
        <v>-255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37476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PFZ/H1XZCqurZgiK9ucS6o2eCutKQlLGWkHLGkpRC9ig68YwpOdDTvdIsyFlP/69uODCf4vw5HYXg8ZyUxyPw==" saltValue="i9bT8EQFU1TyodkRTX7+J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101</v>
      </c>
      <c r="AW5" s="59" t="s">
        <v>91</v>
      </c>
      <c r="AX5" s="59" t="s">
        <v>92</v>
      </c>
      <c r="AY5" s="59" t="s">
        <v>102</v>
      </c>
      <c r="AZ5" s="59" t="s">
        <v>94</v>
      </c>
      <c r="BA5" s="59" t="s">
        <v>95</v>
      </c>
      <c r="BB5" s="59" t="s">
        <v>96</v>
      </c>
      <c r="BC5" s="59" t="s">
        <v>97</v>
      </c>
      <c r="BD5" s="59" t="s">
        <v>98</v>
      </c>
      <c r="BE5" s="59" t="s">
        <v>99</v>
      </c>
      <c r="BF5" s="59" t="s">
        <v>103</v>
      </c>
      <c r="BG5" s="59" t="s">
        <v>101</v>
      </c>
      <c r="BH5" s="59" t="s">
        <v>100</v>
      </c>
      <c r="BI5" s="59" t="s">
        <v>92</v>
      </c>
      <c r="BJ5" s="59" t="s">
        <v>93</v>
      </c>
      <c r="BK5" s="59" t="s">
        <v>94</v>
      </c>
      <c r="BL5" s="59" t="s">
        <v>95</v>
      </c>
      <c r="BM5" s="59" t="s">
        <v>96</v>
      </c>
      <c r="BN5" s="59" t="s">
        <v>97</v>
      </c>
      <c r="BO5" s="59" t="s">
        <v>98</v>
      </c>
      <c r="BP5" s="59" t="s">
        <v>99</v>
      </c>
      <c r="BQ5" s="59" t="s">
        <v>89</v>
      </c>
      <c r="BR5" s="59" t="s">
        <v>104</v>
      </c>
      <c r="BS5" s="59" t="s">
        <v>100</v>
      </c>
      <c r="BT5" s="59" t="s">
        <v>105</v>
      </c>
      <c r="BU5" s="59" t="s">
        <v>106</v>
      </c>
      <c r="BV5" s="59" t="s">
        <v>94</v>
      </c>
      <c r="BW5" s="59" t="s">
        <v>95</v>
      </c>
      <c r="BX5" s="59" t="s">
        <v>96</v>
      </c>
      <c r="BY5" s="59" t="s">
        <v>97</v>
      </c>
      <c r="BZ5" s="59" t="s">
        <v>98</v>
      </c>
      <c r="CA5" s="59" t="s">
        <v>99</v>
      </c>
      <c r="CB5" s="59" t="s">
        <v>107</v>
      </c>
      <c r="CC5" s="59" t="s">
        <v>101</v>
      </c>
      <c r="CD5" s="59" t="s">
        <v>91</v>
      </c>
      <c r="CE5" s="59" t="s">
        <v>105</v>
      </c>
      <c r="CF5" s="59" t="s">
        <v>106</v>
      </c>
      <c r="CG5" s="59" t="s">
        <v>94</v>
      </c>
      <c r="CH5" s="59" t="s">
        <v>95</v>
      </c>
      <c r="CI5" s="59" t="s">
        <v>96</v>
      </c>
      <c r="CJ5" s="59" t="s">
        <v>97</v>
      </c>
      <c r="CK5" s="59" t="s">
        <v>98</v>
      </c>
      <c r="CL5" s="59" t="s">
        <v>99</v>
      </c>
      <c r="CM5" s="150"/>
      <c r="CN5" s="150"/>
      <c r="CO5" s="59" t="s">
        <v>107</v>
      </c>
      <c r="CP5" s="59" t="s">
        <v>104</v>
      </c>
      <c r="CQ5" s="59" t="s">
        <v>91</v>
      </c>
      <c r="CR5" s="59" t="s">
        <v>108</v>
      </c>
      <c r="CS5" s="59" t="s">
        <v>102</v>
      </c>
      <c r="CT5" s="59" t="s">
        <v>94</v>
      </c>
      <c r="CU5" s="59" t="s">
        <v>95</v>
      </c>
      <c r="CV5" s="59" t="s">
        <v>96</v>
      </c>
      <c r="CW5" s="59" t="s">
        <v>97</v>
      </c>
      <c r="CX5" s="59" t="s">
        <v>98</v>
      </c>
      <c r="CY5" s="59" t="s">
        <v>99</v>
      </c>
      <c r="CZ5" s="59" t="s">
        <v>107</v>
      </c>
      <c r="DA5" s="59" t="s">
        <v>90</v>
      </c>
      <c r="DB5" s="59" t="s">
        <v>91</v>
      </c>
      <c r="DC5" s="59" t="s">
        <v>92</v>
      </c>
      <c r="DD5" s="59" t="s">
        <v>93</v>
      </c>
      <c r="DE5" s="59" t="s">
        <v>94</v>
      </c>
      <c r="DF5" s="59" t="s">
        <v>95</v>
      </c>
      <c r="DG5" s="59" t="s">
        <v>96</v>
      </c>
      <c r="DH5" s="59" t="s">
        <v>97</v>
      </c>
      <c r="DI5" s="59" t="s">
        <v>98</v>
      </c>
      <c r="DJ5" s="59" t="s">
        <v>35</v>
      </c>
      <c r="DK5" s="59" t="s">
        <v>89</v>
      </c>
      <c r="DL5" s="59" t="s">
        <v>90</v>
      </c>
      <c r="DM5" s="59" t="s">
        <v>109</v>
      </c>
      <c r="DN5" s="59" t="s">
        <v>108</v>
      </c>
      <c r="DO5" s="59" t="s">
        <v>106</v>
      </c>
      <c r="DP5" s="59" t="s">
        <v>94</v>
      </c>
      <c r="DQ5" s="59" t="s">
        <v>95</v>
      </c>
      <c r="DR5" s="59" t="s">
        <v>96</v>
      </c>
      <c r="DS5" s="59" t="s">
        <v>97</v>
      </c>
      <c r="DT5" s="59" t="s">
        <v>98</v>
      </c>
      <c r="DU5" s="59" t="s">
        <v>99</v>
      </c>
    </row>
    <row r="6" spans="1:125" s="66" customFormat="1" x14ac:dyDescent="0.15">
      <c r="A6" s="49" t="s">
        <v>110</v>
      </c>
      <c r="B6" s="60">
        <f>B8</f>
        <v>2020</v>
      </c>
      <c r="C6" s="60">
        <f t="shared" ref="C6:X6" si="1">C8</f>
        <v>232297</v>
      </c>
      <c r="D6" s="60">
        <f t="shared" si="1"/>
        <v>47</v>
      </c>
      <c r="E6" s="60">
        <f t="shared" si="1"/>
        <v>14</v>
      </c>
      <c r="F6" s="60">
        <f t="shared" si="1"/>
        <v>0</v>
      </c>
      <c r="G6" s="60">
        <f t="shared" si="1"/>
        <v>3</v>
      </c>
      <c r="H6" s="60" t="str">
        <f>SUBSTITUTE(H8,"　","")</f>
        <v>愛知県豊明市</v>
      </c>
      <c r="I6" s="60" t="str">
        <f t="shared" si="1"/>
        <v>前後駅南月ぎめ駐車場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13</v>
      </c>
      <c r="S6" s="62" t="str">
        <f t="shared" si="1"/>
        <v>駅</v>
      </c>
      <c r="T6" s="62" t="str">
        <f t="shared" si="1"/>
        <v>無</v>
      </c>
      <c r="U6" s="63">
        <f t="shared" si="1"/>
        <v>424</v>
      </c>
      <c r="V6" s="63">
        <f t="shared" si="1"/>
        <v>17</v>
      </c>
      <c r="W6" s="63">
        <f t="shared" si="1"/>
        <v>12</v>
      </c>
      <c r="X6" s="62" t="str">
        <f t="shared" si="1"/>
        <v>無</v>
      </c>
      <c r="Y6" s="64">
        <f>IF(Y8="-",NA(),Y8)</f>
        <v>667.1</v>
      </c>
      <c r="Z6" s="64">
        <f t="shared" ref="Z6:AH6" si="2">IF(Z8="-",NA(),Z8)</f>
        <v>570.1</v>
      </c>
      <c r="AA6" s="64">
        <f t="shared" si="2"/>
        <v>567.9</v>
      </c>
      <c r="AB6" s="64">
        <f t="shared" si="2"/>
        <v>139.69999999999999</v>
      </c>
      <c r="AC6" s="64">
        <f t="shared" si="2"/>
        <v>87.3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85</v>
      </c>
      <c r="BG6" s="64">
        <f t="shared" ref="BG6:BO6" si="5">IF(BG8="-",NA(),BG8)</f>
        <v>82.5</v>
      </c>
      <c r="BH6" s="64">
        <f t="shared" si="5"/>
        <v>80.900000000000006</v>
      </c>
      <c r="BI6" s="64">
        <f t="shared" si="5"/>
        <v>24.7</v>
      </c>
      <c r="BJ6" s="64">
        <f t="shared" si="5"/>
        <v>-18.3</v>
      </c>
      <c r="BK6" s="64">
        <f t="shared" si="5"/>
        <v>34.700000000000003</v>
      </c>
      <c r="BL6" s="64">
        <f t="shared" si="5"/>
        <v>39.6</v>
      </c>
      <c r="BM6" s="64">
        <f t="shared" si="5"/>
        <v>29</v>
      </c>
      <c r="BN6" s="64">
        <f t="shared" si="5"/>
        <v>32.9</v>
      </c>
      <c r="BO6" s="64">
        <f t="shared" si="5"/>
        <v>-121.8</v>
      </c>
      <c r="BP6" s="61" t="str">
        <f>IF(BP8="-","",IF(BP8="-","【-】","【"&amp;SUBSTITUTE(TEXT(BP8,"#,##0.0"),"-","△")&amp;"】"))</f>
        <v>【△65.9】</v>
      </c>
      <c r="BQ6" s="65">
        <f>IF(BQ8="-",NA(),BQ8)</f>
        <v>1673</v>
      </c>
      <c r="BR6" s="65">
        <f t="shared" ref="BR6:BZ6" si="6">IF(BR8="-",NA(),BR8)</f>
        <v>1462</v>
      </c>
      <c r="BS6" s="65">
        <f t="shared" si="6"/>
        <v>1502</v>
      </c>
      <c r="BT6" s="65">
        <f t="shared" si="6"/>
        <v>502</v>
      </c>
      <c r="BU6" s="65">
        <f t="shared" si="6"/>
        <v>-255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37476</v>
      </c>
      <c r="CN6" s="63">
        <f t="shared" si="7"/>
        <v>400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100</v>
      </c>
      <c r="DL6" s="64">
        <f t="shared" ref="DL6:DT6" si="9">IF(DL8="-",NA(),DL8)</f>
        <v>100</v>
      </c>
      <c r="DM6" s="64">
        <f t="shared" si="9"/>
        <v>100</v>
      </c>
      <c r="DN6" s="64">
        <f t="shared" si="9"/>
        <v>100</v>
      </c>
      <c r="DO6" s="64">
        <f t="shared" si="9"/>
        <v>100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112</v>
      </c>
      <c r="B7" s="60">
        <f t="shared" ref="B7:X7" si="10">B8</f>
        <v>2020</v>
      </c>
      <c r="C7" s="60">
        <f t="shared" si="10"/>
        <v>232297</v>
      </c>
      <c r="D7" s="60">
        <f t="shared" si="10"/>
        <v>47</v>
      </c>
      <c r="E7" s="60">
        <f t="shared" si="10"/>
        <v>14</v>
      </c>
      <c r="F7" s="60">
        <f t="shared" si="10"/>
        <v>0</v>
      </c>
      <c r="G7" s="60">
        <f t="shared" si="10"/>
        <v>3</v>
      </c>
      <c r="H7" s="60" t="str">
        <f t="shared" si="10"/>
        <v>愛知県　豊明市</v>
      </c>
      <c r="I7" s="60" t="str">
        <f t="shared" si="10"/>
        <v>前後駅南月ぎめ駐車場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13</v>
      </c>
      <c r="S7" s="62" t="str">
        <f t="shared" si="10"/>
        <v>駅</v>
      </c>
      <c r="T7" s="62" t="str">
        <f t="shared" si="10"/>
        <v>無</v>
      </c>
      <c r="U7" s="63">
        <f t="shared" si="10"/>
        <v>424</v>
      </c>
      <c r="V7" s="63">
        <f t="shared" si="10"/>
        <v>17</v>
      </c>
      <c r="W7" s="63">
        <f t="shared" si="10"/>
        <v>12</v>
      </c>
      <c r="X7" s="62" t="str">
        <f t="shared" si="10"/>
        <v>無</v>
      </c>
      <c r="Y7" s="64">
        <f>Y8</f>
        <v>667.1</v>
      </c>
      <c r="Z7" s="64">
        <f t="shared" ref="Z7:AH7" si="11">Z8</f>
        <v>570.1</v>
      </c>
      <c r="AA7" s="64">
        <f t="shared" si="11"/>
        <v>567.9</v>
      </c>
      <c r="AB7" s="64">
        <f t="shared" si="11"/>
        <v>139.69999999999999</v>
      </c>
      <c r="AC7" s="64">
        <f t="shared" si="11"/>
        <v>87.3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85</v>
      </c>
      <c r="BG7" s="64">
        <f t="shared" ref="BG7:BO7" si="14">BG8</f>
        <v>82.5</v>
      </c>
      <c r="BH7" s="64">
        <f t="shared" si="14"/>
        <v>80.900000000000006</v>
      </c>
      <c r="BI7" s="64">
        <f t="shared" si="14"/>
        <v>24.7</v>
      </c>
      <c r="BJ7" s="64">
        <f t="shared" si="14"/>
        <v>-18.3</v>
      </c>
      <c r="BK7" s="64">
        <f t="shared" si="14"/>
        <v>34.700000000000003</v>
      </c>
      <c r="BL7" s="64">
        <f t="shared" si="14"/>
        <v>39.6</v>
      </c>
      <c r="BM7" s="64">
        <f t="shared" si="14"/>
        <v>29</v>
      </c>
      <c r="BN7" s="64">
        <f t="shared" si="14"/>
        <v>32.9</v>
      </c>
      <c r="BO7" s="64">
        <f t="shared" si="14"/>
        <v>-121.8</v>
      </c>
      <c r="BP7" s="61"/>
      <c r="BQ7" s="65">
        <f>BQ8</f>
        <v>1673</v>
      </c>
      <c r="BR7" s="65">
        <f t="shared" ref="BR7:BZ7" si="15">BR8</f>
        <v>1462</v>
      </c>
      <c r="BS7" s="65">
        <f t="shared" si="15"/>
        <v>1502</v>
      </c>
      <c r="BT7" s="65">
        <f t="shared" si="15"/>
        <v>502</v>
      </c>
      <c r="BU7" s="65">
        <f t="shared" si="15"/>
        <v>-255</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37476</v>
      </c>
      <c r="CN7" s="63">
        <f>CN8</f>
        <v>400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100</v>
      </c>
      <c r="DL7" s="64">
        <f t="shared" ref="DL7:DT7" si="17">DL8</f>
        <v>100</v>
      </c>
      <c r="DM7" s="64">
        <f t="shared" si="17"/>
        <v>100</v>
      </c>
      <c r="DN7" s="64">
        <f t="shared" si="17"/>
        <v>100</v>
      </c>
      <c r="DO7" s="64">
        <f t="shared" si="17"/>
        <v>100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232297</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13</v>
      </c>
      <c r="S8" s="69" t="s">
        <v>124</v>
      </c>
      <c r="T8" s="69" t="s">
        <v>125</v>
      </c>
      <c r="U8" s="70">
        <v>424</v>
      </c>
      <c r="V8" s="70">
        <v>17</v>
      </c>
      <c r="W8" s="70">
        <v>12</v>
      </c>
      <c r="X8" s="69" t="s">
        <v>125</v>
      </c>
      <c r="Y8" s="71">
        <v>667.1</v>
      </c>
      <c r="Z8" s="71">
        <v>570.1</v>
      </c>
      <c r="AA8" s="71">
        <v>567.9</v>
      </c>
      <c r="AB8" s="71">
        <v>139.69999999999999</v>
      </c>
      <c r="AC8" s="71">
        <v>87.3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85</v>
      </c>
      <c r="BG8" s="71">
        <v>82.5</v>
      </c>
      <c r="BH8" s="71">
        <v>80.900000000000006</v>
      </c>
      <c r="BI8" s="71">
        <v>24.7</v>
      </c>
      <c r="BJ8" s="71">
        <v>-18.3</v>
      </c>
      <c r="BK8" s="71">
        <v>34.700000000000003</v>
      </c>
      <c r="BL8" s="71">
        <v>39.6</v>
      </c>
      <c r="BM8" s="71">
        <v>29</v>
      </c>
      <c r="BN8" s="71">
        <v>32.9</v>
      </c>
      <c r="BO8" s="71">
        <v>-121.8</v>
      </c>
      <c r="BP8" s="68">
        <v>-65.900000000000006</v>
      </c>
      <c r="BQ8" s="72">
        <v>1673</v>
      </c>
      <c r="BR8" s="72">
        <v>1462</v>
      </c>
      <c r="BS8" s="72">
        <v>1502</v>
      </c>
      <c r="BT8" s="73">
        <v>502</v>
      </c>
      <c r="BU8" s="73">
        <v>-255</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37476</v>
      </c>
      <c r="CN8" s="70">
        <v>400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100</v>
      </c>
      <c r="DL8" s="71">
        <v>100</v>
      </c>
      <c r="DM8" s="71">
        <v>100</v>
      </c>
      <c r="DN8" s="71">
        <v>100</v>
      </c>
      <c r="DO8" s="71">
        <v>100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2021-12-17T06:04:06Z</dcterms:created>
  <dcterms:modified xsi:type="dcterms:W3CDTF">2022-02-01T00:57:59Z</dcterms:modified>
  <cp:category/>
</cp:coreProperties>
</file>