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Td9Mm1cRR9Fia7j+zriabvb+IFLRWwhpQah6I+aNedeFHHT74SzTku//H2kTFXp0YaZzRyUvFo+XgXmMOfFucg==" workbookSaltValue="XcdBgqQ8lhK4j7vheB9ZVg==" workbookSpinCount="100000" lockStructure="1"/>
  <bookViews>
    <workbookView xWindow="0" yWindow="0" windowWidth="20490" windowHeight="77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CS30" i="4"/>
  <c r="BZ76" i="4"/>
  <c r="MA51" i="4"/>
  <c r="IT76" i="4"/>
  <c r="CS51" i="4"/>
  <c r="HJ30" i="4"/>
  <c r="C11" i="5"/>
  <c r="D11" i="5"/>
  <c r="E11" i="5"/>
  <c r="B11" i="5"/>
  <c r="BK76" i="4" l="1"/>
  <c r="LH51" i="4"/>
  <c r="BZ51" i="4"/>
  <c r="LT76" i="4"/>
  <c r="GQ51" i="4"/>
  <c r="LH30" i="4"/>
  <c r="BZ30" i="4"/>
  <c r="IE76" i="4"/>
  <c r="GQ30" i="4"/>
  <c r="BG30" i="4"/>
  <c r="LE76" i="4"/>
  <c r="AV76" i="4"/>
  <c r="KO51" i="4"/>
  <c r="KO30" i="4"/>
  <c r="HP76" i="4"/>
  <c r="FX51" i="4"/>
  <c r="BG51" i="4"/>
  <c r="FX30" i="4"/>
  <c r="FE51" i="4"/>
  <c r="HA76" i="4"/>
  <c r="AN51" i="4"/>
  <c r="FE30" i="4"/>
  <c r="JV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<sst xmlns="http://schemas.openxmlformats.org/spreadsheetml/2006/main" count="278" uniqueCount="126">
  <si>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</si>
  <si>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</si>
  <si>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</si>
  <si>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</si>
  <si>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</si>
  <si>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</si>
  <si>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</si>
  <si>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</si>
  <si>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</si>
  <si>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</si>
  <si>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</si>
  <si>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</si>
  <si>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</si>
  <si>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</si>
  <si>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</si>
  <si>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</si>
  <si>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</si>
  <si>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</si>
  <si>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</si>
  <si>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</si>
  <si>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</si>
  <si>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</si>
  <si>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</si>
  <si>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</si>
  <si>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</si>
  <si>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</si>
  <si>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</si>
  <si>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</si>
  <si>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</si>
  <si>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</si>
  <si>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</si>
  <si>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</si>
  <si>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</si>
  <si>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</si>
  <si>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</si>
  <si>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</si>
  <si>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</si>
  <si>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</si>
  <si>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</si>
  <si>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</si>
  <si>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</si>
  <si>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</si>
  <si>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</si>
  <si>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</si>
  <si>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</si>
  <si>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</si>
  <si>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</si>
  <si>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</si>
  <si>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</si>
  <si>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</si>
  <si>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</si>
  <si>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</si>
  <si>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</si>
  <si>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</si>
  <si>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</si>
  <si>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</si>
  <si>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</si>
  <si>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</si>
  <si>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</si>
  <si>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</si>
  <si>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</si>
  <si>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</si>
  <si>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</si>
  <si>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</si>
  <si>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</si>
  <si>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</si>
  <si>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</si>
  <si>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</si>
  <si>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</si>
  <si>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</si>
  <si>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</si>
  <si>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</si>
  <si>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</si>
  <si>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</si>
  <si>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</si>
  <si>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</si>
  <si>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</si>
  <si>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</si>
  <si>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</si>
  <si>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</si>
  <si>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</si>
  <si>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</si>
  <si>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</si>
  <si>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</si>
  <si>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</si>
  <si>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</si>
  <si>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</si>
  <si>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</si>
  <si>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</si>
  <si>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</si>
  <si>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</si>
  <si>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</si>
  <si>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</si>
  <si>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</si>
  <si>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</si>
  <si>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</si>
  <si>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</si>
  <si>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</si>
  <si>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</si>
  <si>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</si>
  <si>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</si>
  <si>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</si>
  <si>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</si>
  <si>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</si>
  <si>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</si>
  <si>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</si>
  <si>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豊明駅南月ぎめ駐車場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</si>
  <si>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</si>
  <si>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</si>
  <si>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</si>
  <si>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</si>
  <si>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</si>
  <si>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</si>
  <si>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</si>
  <si>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</si>
  <si>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</si>
  <si>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</si>
  <si>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</si>
  <si>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</si>
  <si>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</si>
  <si>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</si>
  <si>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</si>
  <si>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名鉄名古屋本線の豊明駅から近く、月ぎめ駐車場のため毎月の収入上限が決まっていますが、立地状況を考えると安定した収益確保が可能と推測され、毎年最大限の収益を得ています。利用者の多くはパーク＆ライド通勤者が占めています。
　また、平成２８年の①収益的収支比率が高いのは、設備更新が無く、総費用が低く抑えられたことが要因であると考えられます。また、令和２年は、①収益的収支比率、④売上高GOP比率、⑤EBITDAが減じています。これは、維持管理費（委託料）の増加によるものです。</t>
    <rPh sb="1" eb="3">
      <t>メイテツ</t>
    </rPh>
    <rPh sb="3" eb="6">
      <t>ナゴヤ</t>
    </rPh>
    <rPh sb="6" eb="8">
      <t>ホンセン</t>
    </rPh>
    <rPh sb="9" eb="11">
      <t>トヨアケ</t>
    </rPh>
    <rPh sb="11" eb="12">
      <t>エキ</t>
    </rPh>
    <rPh sb="14" eb="15">
      <t>チカ</t>
    </rPh>
    <phoneticPr fontId="5"/>
  </si>
  <si>
    <t>　目立った資産はない為、⑧設備投資見込額は低く抑えられていますが、細かな施設の補修や設備更新は必要に応じて定期的に行っていく予定です。また、地方公営企業法を適用していないこと及び地方債の借り入れがない為、⑥有形固定資産減価償却率、⑨累積欠損金比率については、「該当なし」となっています。</t>
    <rPh sb="1" eb="3">
      <t>メダ</t>
    </rPh>
    <rPh sb="5" eb="7">
      <t>シサン</t>
    </rPh>
    <rPh sb="10" eb="11">
      <t>タメ</t>
    </rPh>
    <rPh sb="13" eb="15">
      <t>セツビ</t>
    </rPh>
    <rPh sb="15" eb="17">
      <t>トウシ</t>
    </rPh>
    <rPh sb="17" eb="19">
      <t>ミコミ</t>
    </rPh>
    <rPh sb="19" eb="20">
      <t>ガク</t>
    </rPh>
    <rPh sb="21" eb="22">
      <t>ヒク</t>
    </rPh>
    <rPh sb="23" eb="24">
      <t>オサ</t>
    </rPh>
    <rPh sb="33" eb="34">
      <t>コマ</t>
    </rPh>
    <rPh sb="36" eb="38">
      <t>シセツ</t>
    </rPh>
    <rPh sb="39" eb="41">
      <t>ホシュウ</t>
    </rPh>
    <rPh sb="42" eb="44">
      <t>セツビ</t>
    </rPh>
    <rPh sb="44" eb="46">
      <t>コウシン</t>
    </rPh>
    <rPh sb="47" eb="49">
      <t>ヒツヨウ</t>
    </rPh>
    <rPh sb="50" eb="51">
      <t>オウ</t>
    </rPh>
    <rPh sb="53" eb="56">
      <t>テイキテキ</t>
    </rPh>
    <rPh sb="57" eb="58">
      <t>オコナ</t>
    </rPh>
    <rPh sb="62" eb="64">
      <t>ヨテイ</t>
    </rPh>
    <rPh sb="70" eb="72">
      <t>チホウ</t>
    </rPh>
    <rPh sb="72" eb="74">
      <t>コウエイ</t>
    </rPh>
    <rPh sb="74" eb="76">
      <t>キギョウ</t>
    </rPh>
    <rPh sb="76" eb="77">
      <t>ホウ</t>
    </rPh>
    <rPh sb="78" eb="80">
      <t>テキヨウ</t>
    </rPh>
    <rPh sb="87" eb="88">
      <t>オヨ</t>
    </rPh>
    <rPh sb="89" eb="92">
      <t>チホウサイ</t>
    </rPh>
    <rPh sb="93" eb="94">
      <t>カ</t>
    </rPh>
    <rPh sb="95" eb="96">
      <t>イ</t>
    </rPh>
    <rPh sb="100" eb="101">
      <t>タメ</t>
    </rPh>
    <rPh sb="103" eb="105">
      <t>ユウケイ</t>
    </rPh>
    <rPh sb="105" eb="107">
      <t>コテイ</t>
    </rPh>
    <rPh sb="107" eb="109">
      <t>シサン</t>
    </rPh>
    <rPh sb="109" eb="111">
      <t>ゲンカ</t>
    </rPh>
    <rPh sb="111" eb="113">
      <t>ショウキャク</t>
    </rPh>
    <rPh sb="113" eb="114">
      <t>リツ</t>
    </rPh>
    <rPh sb="116" eb="118">
      <t>ルイセキ</t>
    </rPh>
    <rPh sb="118" eb="120">
      <t>ケッソン</t>
    </rPh>
    <rPh sb="120" eb="121">
      <t>キン</t>
    </rPh>
    <rPh sb="121" eb="123">
      <t>ヒリツ</t>
    </rPh>
    <rPh sb="130" eb="132">
      <t>ガイトウ</t>
    </rPh>
    <phoneticPr fontId="5"/>
  </si>
  <si>
    <t>　⑪稼働率について、全国平均及び類似施設平均値より低くなっていますが、当該施設は月ぎめ駐車場であり、常時稼働率１００％であるため、良好です。
　名鉄名古屋本線の豊明駅から近く、パーク＆ライド通勤者の利用が大半を占めている為、今後も駐車場として利用していくことが適切であると考えます。</t>
    <rPh sb="2" eb="4">
      <t>カドウ</t>
    </rPh>
    <rPh sb="4" eb="5">
      <t>リツ</t>
    </rPh>
    <rPh sb="10" eb="12">
      <t>ゼンコク</t>
    </rPh>
    <rPh sb="12" eb="14">
      <t>ヘイキン</t>
    </rPh>
    <rPh sb="14" eb="15">
      <t>オヨ</t>
    </rPh>
    <rPh sb="16" eb="18">
      <t>ルイジ</t>
    </rPh>
    <rPh sb="18" eb="20">
      <t>シセツ</t>
    </rPh>
    <rPh sb="20" eb="23">
      <t>ヘイキンチ</t>
    </rPh>
    <rPh sb="25" eb="26">
      <t>ヒク</t>
    </rPh>
    <rPh sb="35" eb="37">
      <t>トウガイ</t>
    </rPh>
    <rPh sb="37" eb="39">
      <t>シセツ</t>
    </rPh>
    <rPh sb="40" eb="41">
      <t>ツキ</t>
    </rPh>
    <rPh sb="43" eb="46">
      <t>チュウシャジョウ</t>
    </rPh>
    <rPh sb="50" eb="52">
      <t>ジョウジ</t>
    </rPh>
    <rPh sb="52" eb="54">
      <t>カドウ</t>
    </rPh>
    <rPh sb="54" eb="55">
      <t>リツ</t>
    </rPh>
    <rPh sb="65" eb="67">
      <t>リョウコウ</t>
    </rPh>
    <rPh sb="72" eb="74">
      <t>メイテツ</t>
    </rPh>
    <rPh sb="74" eb="77">
      <t>ナゴヤ</t>
    </rPh>
    <rPh sb="77" eb="79">
      <t>ホンセン</t>
    </rPh>
    <rPh sb="80" eb="82">
      <t>トヨアケ</t>
    </rPh>
    <rPh sb="82" eb="83">
      <t>エキ</t>
    </rPh>
    <rPh sb="85" eb="86">
      <t>チカ</t>
    </rPh>
    <rPh sb="95" eb="98">
      <t>ツウキンシャ</t>
    </rPh>
    <rPh sb="99" eb="101">
      <t>リヨウ</t>
    </rPh>
    <rPh sb="102" eb="104">
      <t>タイハン</t>
    </rPh>
    <rPh sb="105" eb="106">
      <t>シ</t>
    </rPh>
    <rPh sb="110" eb="111">
      <t>タメ</t>
    </rPh>
    <rPh sb="112" eb="114">
      <t>コンゴ</t>
    </rPh>
    <rPh sb="115" eb="118">
      <t>チュウシャジョウ</t>
    </rPh>
    <rPh sb="121" eb="123">
      <t>リヨウ</t>
    </rPh>
    <rPh sb="130" eb="132">
      <t>テキセツ</t>
    </rPh>
    <rPh sb="136" eb="137">
      <t>カンガ</t>
    </rPh>
    <phoneticPr fontId="5"/>
  </si>
  <si>
    <t>　周辺には競合する月ぎめ駐車場が多数ありますが、名鉄豊明駅近辺は需要が高く、このままの良好な経営状況が続くと推測されます。状況に甘えることなく、積極的に申込予約者を確保していきたいと考えております。</t>
    <rPh sb="1" eb="3">
      <t>シュウヘン</t>
    </rPh>
    <rPh sb="5" eb="7">
      <t>キョウゴウ</t>
    </rPh>
    <rPh sb="9" eb="10">
      <t>ツキ</t>
    </rPh>
    <rPh sb="12" eb="15">
      <t>チュウシャジョウ</t>
    </rPh>
    <rPh sb="16" eb="18">
      <t>タスウ</t>
    </rPh>
    <rPh sb="24" eb="26">
      <t>メイテツ</t>
    </rPh>
    <rPh sb="26" eb="28">
      <t>トヨアケ</t>
    </rPh>
    <rPh sb="28" eb="29">
      <t>エキ</t>
    </rPh>
    <rPh sb="29" eb="31">
      <t>キンペン</t>
    </rPh>
    <rPh sb="32" eb="34">
      <t>ジュヨウ</t>
    </rPh>
    <rPh sb="35" eb="36">
      <t>タカ</t>
    </rPh>
    <rPh sb="43" eb="45">
      <t>リョウコウ</t>
    </rPh>
    <rPh sb="46" eb="48">
      <t>ケイエイ</t>
    </rPh>
    <rPh sb="48" eb="50">
      <t>ジョウキョウ</t>
    </rPh>
    <rPh sb="51" eb="52">
      <t>ツヅ</t>
    </rPh>
    <rPh sb="54" eb="56">
      <t>スイソク</t>
    </rPh>
    <rPh sb="61" eb="63">
      <t>ジョウキョウ</t>
    </rPh>
    <rPh sb="64" eb="65">
      <t>アマ</t>
    </rPh>
    <rPh sb="72" eb="75">
      <t>セッキョクテキ</t>
    </rPh>
    <rPh sb="76" eb="78">
      <t>モウシコミ</t>
    </rPh>
    <rPh sb="78" eb="81">
      <t>ヨヤクシャ</t>
    </rPh>
    <rPh sb="82" eb="84">
      <t>カクホ</t>
    </rPh>
    <rPh sb="91" eb="9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</si>
</sst>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1872.5</c:v>
                </c:pt>
                <c:pt idx="1">
                  <c:v>1408.8</c:v>
                </c:pt>
                <c:pt idx="2">
                  <c:v>1256.5</c:v>
                </c:pt>
                <c:pt idx="3">
                  <c:v>154.30000000000001</c:v>
                </c:pt>
                <c:pt idx="4">
                  <c:v>92.9</c:v>
                </c:pt>
              </c:numCache>
            </c:numRef>
          </c:val>
          <c:extLst>
            <c:ext xmlns:c16="http://schemas.microsoft.com/office/drawing/2014/chart" uri="{C3380CC4-5D6E-409C-BE32-E72D297353CC}">
              <c16:uniqueId val="{00000000-7A19-4864-BAC1-36C138EBFE84}"/>
            </c:ext>
          </c:extLst>
        </c:ser>
        <c:dLbls>
          <c:showLegendKey val="0"/>
          <c:showVal val="0"/>
          <c:showCatName val="0"/>
          <c:showSerName val="0"/>
          <c:showPercent val="0"/>
          <c:showBubbleSize val="0"/>
        </c:dLbls>
        <c:gapWidth val="150"/>
        <c:axId val="175572512"/>
        <c:axId val="17557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7A19-4864-BAC1-36C138EBFE84}"/>
            </c:ext>
          </c:extLst>
        </c:ser>
        <c:dLbls>
          <c:showLegendKey val="0"/>
          <c:showVal val="0"/>
          <c:showCatName val="0"/>
          <c:showSerName val="0"/>
          <c:showPercent val="0"/>
          <c:showBubbleSize val="0"/>
        </c:dLbls>
        <c:marker val="1"/>
        <c:smooth val="0"/>
        <c:axId val="175572512"/>
        <c:axId val="175570160"/>
      </c:lineChart>
      <c:catAx>
        <c:axId val="175572512"/>
        <c:scaling>
          <c:orientation val="minMax"/>
        </c:scaling>
        <c:delete val="1"/>
        <c:axPos val="b"/>
        <c:numFmt formatCode="General" sourceLinked="1"/>
        <c:majorTickMark val="none"/>
        <c:minorTickMark val="none"/>
        <c:tickLblPos val="none"/>
        <c:crossAx val="175570160"/>
        <c:crosses val="autoZero"/>
        <c:auto val="1"/>
        <c:lblAlgn val="ctr"/>
        <c:lblOffset val="100"/>
        <c:noMultiLvlLbl val="1"/>
      </c:catAx>
      <c:valAx>
        <c:axId val="17557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57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C2C-4B02-AB04-D84FBC7F2F79}"/>
            </c:ext>
          </c:extLst>
        </c:ser>
        <c:dLbls>
          <c:showLegendKey val="0"/>
          <c:showVal val="0"/>
          <c:showCatName val="0"/>
          <c:showSerName val="0"/>
          <c:showPercent val="0"/>
          <c:showBubbleSize val="0"/>
        </c:dLbls>
        <c:gapWidth val="150"/>
        <c:axId val="175573688"/>
        <c:axId val="17556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BC2C-4B02-AB04-D84FBC7F2F79}"/>
            </c:ext>
          </c:extLst>
        </c:ser>
        <c:dLbls>
          <c:showLegendKey val="0"/>
          <c:showVal val="0"/>
          <c:showCatName val="0"/>
          <c:showSerName val="0"/>
          <c:showPercent val="0"/>
          <c:showBubbleSize val="0"/>
        </c:dLbls>
        <c:marker val="1"/>
        <c:smooth val="0"/>
        <c:axId val="175573688"/>
        <c:axId val="175566632"/>
      </c:lineChart>
      <c:catAx>
        <c:axId val="175573688"/>
        <c:scaling>
          <c:orientation val="minMax"/>
        </c:scaling>
        <c:delete val="1"/>
        <c:axPos val="b"/>
        <c:numFmt formatCode="General" sourceLinked="1"/>
        <c:majorTickMark val="none"/>
        <c:minorTickMark val="none"/>
        <c:tickLblPos val="none"/>
        <c:crossAx val="175566632"/>
        <c:crosses val="autoZero"/>
        <c:auto val="1"/>
        <c:lblAlgn val="ctr"/>
        <c:lblOffset val="100"/>
        <c:noMultiLvlLbl val="1"/>
      </c:catAx>
      <c:valAx>
        <c:axId val="17556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57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CD5-49E6-B4E9-9074814A6E3D}"/>
            </c:ext>
          </c:extLst>
        </c:ser>
        <c:dLbls>
          <c:showLegendKey val="0"/>
          <c:showVal val="0"/>
          <c:showCatName val="0"/>
          <c:showSerName val="0"/>
          <c:showPercent val="0"/>
          <c:showBubbleSize val="0"/>
        </c:dLbls>
        <c:gapWidth val="150"/>
        <c:axId val="175574080"/>
        <c:axId val="17556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CD5-49E6-B4E9-9074814A6E3D}"/>
            </c:ext>
          </c:extLst>
        </c:ser>
        <c:dLbls>
          <c:showLegendKey val="0"/>
          <c:showVal val="0"/>
          <c:showCatName val="0"/>
          <c:showSerName val="0"/>
          <c:showPercent val="0"/>
          <c:showBubbleSize val="0"/>
        </c:dLbls>
        <c:marker val="1"/>
        <c:smooth val="0"/>
        <c:axId val="175574080"/>
        <c:axId val="175567416"/>
      </c:lineChart>
      <c:catAx>
        <c:axId val="175574080"/>
        <c:scaling>
          <c:orientation val="minMax"/>
        </c:scaling>
        <c:delete val="1"/>
        <c:axPos val="b"/>
        <c:numFmt formatCode="General" sourceLinked="1"/>
        <c:majorTickMark val="none"/>
        <c:minorTickMark val="none"/>
        <c:tickLblPos val="none"/>
        <c:crossAx val="175567416"/>
        <c:crosses val="autoZero"/>
        <c:auto val="1"/>
        <c:lblAlgn val="ctr"/>
        <c:lblOffset val="100"/>
        <c:noMultiLvlLbl val="1"/>
      </c:catAx>
      <c:valAx>
        <c:axId val="17556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57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23C-441A-A2B7-F60769DC0DDB}"/>
            </c:ext>
          </c:extLst>
        </c:ser>
        <c:dLbls>
          <c:showLegendKey val="0"/>
          <c:showVal val="0"/>
          <c:showCatName val="0"/>
          <c:showSerName val="0"/>
          <c:showPercent val="0"/>
          <c:showBubbleSize val="0"/>
        </c:dLbls>
        <c:gapWidth val="150"/>
        <c:axId val="464640248"/>
        <c:axId val="4646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23C-441A-A2B7-F60769DC0DDB}"/>
            </c:ext>
          </c:extLst>
        </c:ser>
        <c:dLbls>
          <c:showLegendKey val="0"/>
          <c:showVal val="0"/>
          <c:showCatName val="0"/>
          <c:showSerName val="0"/>
          <c:showPercent val="0"/>
          <c:showBubbleSize val="0"/>
        </c:dLbls>
        <c:marker val="1"/>
        <c:smooth val="0"/>
        <c:axId val="464640248"/>
        <c:axId val="464635936"/>
      </c:lineChart>
      <c:catAx>
        <c:axId val="464640248"/>
        <c:scaling>
          <c:orientation val="minMax"/>
        </c:scaling>
        <c:delete val="1"/>
        <c:axPos val="b"/>
        <c:numFmt formatCode="General" sourceLinked="1"/>
        <c:majorTickMark val="none"/>
        <c:minorTickMark val="none"/>
        <c:tickLblPos val="none"/>
        <c:crossAx val="464635936"/>
        <c:crosses val="autoZero"/>
        <c:auto val="1"/>
        <c:lblAlgn val="ctr"/>
        <c:lblOffset val="100"/>
        <c:noMultiLvlLbl val="1"/>
      </c:catAx>
      <c:valAx>
        <c:axId val="46463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4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68-4345-977D-412E13B79C4B}"/>
            </c:ext>
          </c:extLst>
        </c:ser>
        <c:dLbls>
          <c:showLegendKey val="0"/>
          <c:showVal val="0"/>
          <c:showCatName val="0"/>
          <c:showSerName val="0"/>
          <c:showPercent val="0"/>
          <c:showBubbleSize val="0"/>
        </c:dLbls>
        <c:gapWidth val="150"/>
        <c:axId val="464639856"/>
        <c:axId val="4646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4868-4345-977D-412E13B79C4B}"/>
            </c:ext>
          </c:extLst>
        </c:ser>
        <c:dLbls>
          <c:showLegendKey val="0"/>
          <c:showVal val="0"/>
          <c:showCatName val="0"/>
          <c:showSerName val="0"/>
          <c:showPercent val="0"/>
          <c:showBubbleSize val="0"/>
        </c:dLbls>
        <c:marker val="1"/>
        <c:smooth val="0"/>
        <c:axId val="464639856"/>
        <c:axId val="464640640"/>
      </c:lineChart>
      <c:catAx>
        <c:axId val="464639856"/>
        <c:scaling>
          <c:orientation val="minMax"/>
        </c:scaling>
        <c:delete val="1"/>
        <c:axPos val="b"/>
        <c:numFmt formatCode="General" sourceLinked="1"/>
        <c:majorTickMark val="none"/>
        <c:minorTickMark val="none"/>
        <c:tickLblPos val="none"/>
        <c:crossAx val="464640640"/>
        <c:crosses val="autoZero"/>
        <c:auto val="1"/>
        <c:lblAlgn val="ctr"/>
        <c:lblOffset val="100"/>
        <c:noMultiLvlLbl val="1"/>
      </c:catAx>
      <c:valAx>
        <c:axId val="46464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3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804-400E-8373-BBCF54A4E10F}"/>
            </c:ext>
          </c:extLst>
        </c:ser>
        <c:dLbls>
          <c:showLegendKey val="0"/>
          <c:showVal val="0"/>
          <c:showCatName val="0"/>
          <c:showSerName val="0"/>
          <c:showPercent val="0"/>
          <c:showBubbleSize val="0"/>
        </c:dLbls>
        <c:gapWidth val="150"/>
        <c:axId val="464634368"/>
        <c:axId val="4646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E804-400E-8373-BBCF54A4E10F}"/>
            </c:ext>
          </c:extLst>
        </c:ser>
        <c:dLbls>
          <c:showLegendKey val="0"/>
          <c:showVal val="0"/>
          <c:showCatName val="0"/>
          <c:showSerName val="0"/>
          <c:showPercent val="0"/>
          <c:showBubbleSize val="0"/>
        </c:dLbls>
        <c:marker val="1"/>
        <c:smooth val="0"/>
        <c:axId val="464634368"/>
        <c:axId val="464637504"/>
      </c:lineChart>
      <c:catAx>
        <c:axId val="464634368"/>
        <c:scaling>
          <c:orientation val="minMax"/>
        </c:scaling>
        <c:delete val="1"/>
        <c:axPos val="b"/>
        <c:numFmt formatCode="General" sourceLinked="1"/>
        <c:majorTickMark val="none"/>
        <c:minorTickMark val="none"/>
        <c:tickLblPos val="none"/>
        <c:crossAx val="464637504"/>
        <c:crosses val="autoZero"/>
        <c:auto val="1"/>
        <c:lblAlgn val="ctr"/>
        <c:lblOffset val="100"/>
        <c:noMultiLvlLbl val="1"/>
      </c:catAx>
      <c:valAx>
        <c:axId val="464637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63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1F1-42D5-B4AD-DCE66F6E8764}"/>
            </c:ext>
          </c:extLst>
        </c:ser>
        <c:dLbls>
          <c:showLegendKey val="0"/>
          <c:showVal val="0"/>
          <c:showCatName val="0"/>
          <c:showSerName val="0"/>
          <c:showPercent val="0"/>
          <c:showBubbleSize val="0"/>
        </c:dLbls>
        <c:gapWidth val="150"/>
        <c:axId val="464636328"/>
        <c:axId val="46464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B1F1-42D5-B4AD-DCE66F6E8764}"/>
            </c:ext>
          </c:extLst>
        </c:ser>
        <c:dLbls>
          <c:showLegendKey val="0"/>
          <c:showVal val="0"/>
          <c:showCatName val="0"/>
          <c:showSerName val="0"/>
          <c:showPercent val="0"/>
          <c:showBubbleSize val="0"/>
        </c:dLbls>
        <c:marker val="1"/>
        <c:smooth val="0"/>
        <c:axId val="464636328"/>
        <c:axId val="464641032"/>
      </c:lineChart>
      <c:catAx>
        <c:axId val="464636328"/>
        <c:scaling>
          <c:orientation val="minMax"/>
        </c:scaling>
        <c:delete val="1"/>
        <c:axPos val="b"/>
        <c:numFmt formatCode="General" sourceLinked="1"/>
        <c:majorTickMark val="none"/>
        <c:minorTickMark val="none"/>
        <c:tickLblPos val="none"/>
        <c:crossAx val="464641032"/>
        <c:crosses val="autoZero"/>
        <c:auto val="1"/>
        <c:lblAlgn val="ctr"/>
        <c:lblOffset val="100"/>
        <c:noMultiLvlLbl val="1"/>
      </c:catAx>
      <c:valAx>
        <c:axId val="46464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3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94.7</c:v>
                </c:pt>
                <c:pt idx="1">
                  <c:v>92.9</c:v>
                </c:pt>
                <c:pt idx="2">
                  <c:v>91.3</c:v>
                </c:pt>
                <c:pt idx="3">
                  <c:v>31.8</c:v>
                </c:pt>
                <c:pt idx="4">
                  <c:v>-11.2</c:v>
                </c:pt>
              </c:numCache>
            </c:numRef>
          </c:val>
          <c:extLst>
            <c:ext xmlns:c16="http://schemas.microsoft.com/office/drawing/2014/chart" uri="{C3380CC4-5D6E-409C-BE32-E72D297353CC}">
              <c16:uniqueId val="{00000000-8B5B-42F1-B0E3-3A487C2DDFF3}"/>
            </c:ext>
          </c:extLst>
        </c:ser>
        <c:dLbls>
          <c:showLegendKey val="0"/>
          <c:showVal val="0"/>
          <c:showCatName val="0"/>
          <c:showSerName val="0"/>
          <c:showPercent val="0"/>
          <c:showBubbleSize val="0"/>
        </c:dLbls>
        <c:gapWidth val="150"/>
        <c:axId val="464635152"/>
        <c:axId val="46463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8B5B-42F1-B0E3-3A487C2DDFF3}"/>
            </c:ext>
          </c:extLst>
        </c:ser>
        <c:dLbls>
          <c:showLegendKey val="0"/>
          <c:showVal val="0"/>
          <c:showCatName val="0"/>
          <c:showSerName val="0"/>
          <c:showPercent val="0"/>
          <c:showBubbleSize val="0"/>
        </c:dLbls>
        <c:marker val="1"/>
        <c:smooth val="0"/>
        <c:axId val="464635152"/>
        <c:axId val="464635544"/>
      </c:lineChart>
      <c:catAx>
        <c:axId val="464635152"/>
        <c:scaling>
          <c:orientation val="minMax"/>
        </c:scaling>
        <c:delete val="1"/>
        <c:axPos val="b"/>
        <c:numFmt formatCode="General" sourceLinked="1"/>
        <c:majorTickMark val="none"/>
        <c:minorTickMark val="none"/>
        <c:tickLblPos val="none"/>
        <c:crossAx val="464635544"/>
        <c:crosses val="autoZero"/>
        <c:auto val="1"/>
        <c:lblAlgn val="ctr"/>
        <c:lblOffset val="100"/>
        <c:noMultiLvlLbl val="1"/>
      </c:catAx>
      <c:valAx>
        <c:axId val="46463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63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3864</c:v>
                </c:pt>
                <c:pt idx="1">
                  <c:v>3586</c:v>
                </c:pt>
                <c:pt idx="2">
                  <c:v>3562</c:v>
                </c:pt>
                <c:pt idx="3">
                  <c:v>1322</c:v>
                </c:pt>
                <c:pt idx="4">
                  <c:v>-288</c:v>
                </c:pt>
              </c:numCache>
            </c:numRef>
          </c:val>
          <c:extLst>
            <c:ext xmlns:c16="http://schemas.microsoft.com/office/drawing/2014/chart" uri="{C3380CC4-5D6E-409C-BE32-E72D297353CC}">
              <c16:uniqueId val="{00000000-6BE1-47C4-9E59-26DBFF7EA902}"/>
            </c:ext>
          </c:extLst>
        </c:ser>
        <c:dLbls>
          <c:showLegendKey val="0"/>
          <c:showVal val="0"/>
          <c:showCatName val="0"/>
          <c:showSerName val="0"/>
          <c:showPercent val="0"/>
          <c:showBubbleSize val="0"/>
        </c:dLbls>
        <c:gapWidth val="150"/>
        <c:axId val="464636720"/>
        <c:axId val="46535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6BE1-47C4-9E59-26DBFF7EA902}"/>
            </c:ext>
          </c:extLst>
        </c:ser>
        <c:dLbls>
          <c:showLegendKey val="0"/>
          <c:showVal val="0"/>
          <c:showCatName val="0"/>
          <c:showSerName val="0"/>
          <c:showPercent val="0"/>
          <c:showBubbleSize val="0"/>
        </c:dLbls>
        <c:marker val="1"/>
        <c:smooth val="0"/>
        <c:axId val="464636720"/>
        <c:axId val="465354064"/>
      </c:lineChart>
      <c:catAx>
        <c:axId val="464636720"/>
        <c:scaling>
          <c:orientation val="minMax"/>
        </c:scaling>
        <c:delete val="1"/>
        <c:axPos val="b"/>
        <c:numFmt formatCode="General" sourceLinked="1"/>
        <c:majorTickMark val="none"/>
        <c:minorTickMark val="none"/>
        <c:tickLblPos val="none"/>
        <c:crossAx val="465354064"/>
        <c:crosses val="autoZero"/>
        <c:auto val="1"/>
        <c:lblAlgn val="ctr"/>
        <c:lblOffset val="100"/>
        <c:noMultiLvlLbl val="1"/>
      </c:catAx>
      <c:valAx>
        <c:axId val="46535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63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愛知県豊明市　豊明駅南月ぎめ駐車場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9</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1872.5</v>
      </c>
      <c r="V31" s="118"/>
      <c r="W31" s="118"/>
      <c r="X31" s="118"/>
      <c r="Y31" s="118"/>
      <c r="Z31" s="118"/>
      <c r="AA31" s="118"/>
      <c r="AB31" s="118"/>
      <c r="AC31" s="118"/>
      <c r="AD31" s="118"/>
      <c r="AE31" s="118"/>
      <c r="AF31" s="118"/>
      <c r="AG31" s="118"/>
      <c r="AH31" s="118"/>
      <c r="AI31" s="118"/>
      <c r="AJ31" s="118"/>
      <c r="AK31" s="118"/>
      <c r="AL31" s="118"/>
      <c r="AM31" s="118"/>
      <c r="AN31" s="118">
        <f>データ!Z7</f>
        <v>1408.8</v>
      </c>
      <c r="AO31" s="118"/>
      <c r="AP31" s="118"/>
      <c r="AQ31" s="118"/>
      <c r="AR31" s="118"/>
      <c r="AS31" s="118"/>
      <c r="AT31" s="118"/>
      <c r="AU31" s="118"/>
      <c r="AV31" s="118"/>
      <c r="AW31" s="118"/>
      <c r="AX31" s="118"/>
      <c r="AY31" s="118"/>
      <c r="AZ31" s="118"/>
      <c r="BA31" s="118"/>
      <c r="BB31" s="118"/>
      <c r="BC31" s="118"/>
      <c r="BD31" s="118"/>
      <c r="BE31" s="118"/>
      <c r="BF31" s="118"/>
      <c r="BG31" s="118">
        <f>データ!AA7</f>
        <v>1256.5</v>
      </c>
      <c r="BH31" s="118"/>
      <c r="BI31" s="118"/>
      <c r="BJ31" s="118"/>
      <c r="BK31" s="118"/>
      <c r="BL31" s="118"/>
      <c r="BM31" s="118"/>
      <c r="BN31" s="118"/>
      <c r="BO31" s="118"/>
      <c r="BP31" s="118"/>
      <c r="BQ31" s="118"/>
      <c r="BR31" s="118"/>
      <c r="BS31" s="118"/>
      <c r="BT31" s="118"/>
      <c r="BU31" s="118"/>
      <c r="BV31" s="118"/>
      <c r="BW31" s="118"/>
      <c r="BX31" s="118"/>
      <c r="BY31" s="118"/>
      <c r="BZ31" s="118">
        <f>データ!AB7</f>
        <v>154.30000000000001</v>
      </c>
      <c r="CA31" s="118"/>
      <c r="CB31" s="118"/>
      <c r="CC31" s="118"/>
      <c r="CD31" s="118"/>
      <c r="CE31" s="118"/>
      <c r="CF31" s="118"/>
      <c r="CG31" s="118"/>
      <c r="CH31" s="118"/>
      <c r="CI31" s="118"/>
      <c r="CJ31" s="118"/>
      <c r="CK31" s="118"/>
      <c r="CL31" s="118"/>
      <c r="CM31" s="118"/>
      <c r="CN31" s="118"/>
      <c r="CO31" s="118"/>
      <c r="CP31" s="118"/>
      <c r="CQ31" s="118"/>
      <c r="CR31" s="118"/>
      <c r="CS31" s="118">
        <f>データ!AC7</f>
        <v>92.9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100</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100</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100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94.7</v>
      </c>
      <c r="EM52" s="118"/>
      <c r="EN52" s="118"/>
      <c r="EO52" s="118"/>
      <c r="EP52" s="118"/>
      <c r="EQ52" s="118"/>
      <c r="ER52" s="118"/>
      <c r="ES52" s="118"/>
      <c r="ET52" s="118"/>
      <c r="EU52" s="118"/>
      <c r="EV52" s="118"/>
      <c r="EW52" s="118"/>
      <c r="EX52" s="118"/>
      <c r="EY52" s="118"/>
      <c r="EZ52" s="118"/>
      <c r="FA52" s="118"/>
      <c r="FB52" s="118"/>
      <c r="FC52" s="118"/>
      <c r="FD52" s="118"/>
      <c r="FE52" s="118">
        <f>データ!BG7</f>
        <v>92.9</v>
      </c>
      <c r="FF52" s="118"/>
      <c r="FG52" s="118"/>
      <c r="FH52" s="118"/>
      <c r="FI52" s="118"/>
      <c r="FJ52" s="118"/>
      <c r="FK52" s="118"/>
      <c r="FL52" s="118"/>
      <c r="FM52" s="118"/>
      <c r="FN52" s="118"/>
      <c r="FO52" s="118"/>
      <c r="FP52" s="118"/>
      <c r="FQ52" s="118"/>
      <c r="FR52" s="118"/>
      <c r="FS52" s="118"/>
      <c r="FT52" s="118"/>
      <c r="FU52" s="118"/>
      <c r="FV52" s="118"/>
      <c r="FW52" s="118"/>
      <c r="FX52" s="118">
        <f>データ!BH7</f>
        <v>91.3</v>
      </c>
      <c r="FY52" s="118"/>
      <c r="FZ52" s="118"/>
      <c r="GA52" s="118"/>
      <c r="GB52" s="118"/>
      <c r="GC52" s="118"/>
      <c r="GD52" s="118"/>
      <c r="GE52" s="118"/>
      <c r="GF52" s="118"/>
      <c r="GG52" s="118"/>
      <c r="GH52" s="118"/>
      <c r="GI52" s="118"/>
      <c r="GJ52" s="118"/>
      <c r="GK52" s="118"/>
      <c r="GL52" s="118"/>
      <c r="GM52" s="118"/>
      <c r="GN52" s="118"/>
      <c r="GO52" s="118"/>
      <c r="GP52" s="118"/>
      <c r="GQ52" s="118">
        <f>データ!BI7</f>
        <v>31.8</v>
      </c>
      <c r="GR52" s="118"/>
      <c r="GS52" s="118"/>
      <c r="GT52" s="118"/>
      <c r="GU52" s="118"/>
      <c r="GV52" s="118"/>
      <c r="GW52" s="118"/>
      <c r="GX52" s="118"/>
      <c r="GY52" s="118"/>
      <c r="GZ52" s="118"/>
      <c r="HA52" s="118"/>
      <c r="HB52" s="118"/>
      <c r="HC52" s="118"/>
      <c r="HD52" s="118"/>
      <c r="HE52" s="118"/>
      <c r="HF52" s="118"/>
      <c r="HG52" s="118"/>
      <c r="HH52" s="118"/>
      <c r="HI52" s="118"/>
      <c r="HJ52" s="118">
        <f>データ!BJ7</f>
        <v>-11.2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3864</v>
      </c>
      <c r="JD52" s="125"/>
      <c r="JE52" s="125"/>
      <c r="JF52" s="125"/>
      <c r="JG52" s="125"/>
      <c r="JH52" s="125"/>
      <c r="JI52" s="125"/>
      <c r="JJ52" s="125"/>
      <c r="JK52" s="125"/>
      <c r="JL52" s="125"/>
      <c r="JM52" s="125"/>
      <c r="JN52" s="125"/>
      <c r="JO52" s="125"/>
      <c r="JP52" s="125"/>
      <c r="JQ52" s="125"/>
      <c r="JR52" s="125"/>
      <c r="JS52" s="125"/>
      <c r="JT52" s="125"/>
      <c r="JU52" s="125"/>
      <c r="JV52" s="125">
        <f>データ!BR7</f>
        <v>3586</v>
      </c>
      <c r="JW52" s="125"/>
      <c r="JX52" s="125"/>
      <c r="JY52" s="125"/>
      <c r="JZ52" s="125"/>
      <c r="KA52" s="125"/>
      <c r="KB52" s="125"/>
      <c r="KC52" s="125"/>
      <c r="KD52" s="125"/>
      <c r="KE52" s="125"/>
      <c r="KF52" s="125"/>
      <c r="KG52" s="125"/>
      <c r="KH52" s="125"/>
      <c r="KI52" s="125"/>
      <c r="KJ52" s="125"/>
      <c r="KK52" s="125"/>
      <c r="KL52" s="125"/>
      <c r="KM52" s="125"/>
      <c r="KN52" s="125"/>
      <c r="KO52" s="125">
        <f>データ!BS7</f>
        <v>3562</v>
      </c>
      <c r="KP52" s="125"/>
      <c r="KQ52" s="125"/>
      <c r="KR52" s="125"/>
      <c r="KS52" s="125"/>
      <c r="KT52" s="125"/>
      <c r="KU52" s="125"/>
      <c r="KV52" s="125"/>
      <c r="KW52" s="125"/>
      <c r="KX52" s="125"/>
      <c r="KY52" s="125"/>
      <c r="KZ52" s="125"/>
      <c r="LA52" s="125"/>
      <c r="LB52" s="125"/>
      <c r="LC52" s="125"/>
      <c r="LD52" s="125"/>
      <c r="LE52" s="125"/>
      <c r="LF52" s="125"/>
      <c r="LG52" s="125"/>
      <c r="LH52" s="125">
        <f>データ!BT7</f>
        <v>1322</v>
      </c>
      <c r="LI52" s="125"/>
      <c r="LJ52" s="125"/>
      <c r="LK52" s="125"/>
      <c r="LL52" s="125"/>
      <c r="LM52" s="125"/>
      <c r="LN52" s="125"/>
      <c r="LO52" s="125"/>
      <c r="LP52" s="125"/>
      <c r="LQ52" s="125"/>
      <c r="LR52" s="125"/>
      <c r="LS52" s="125"/>
      <c r="LT52" s="125"/>
      <c r="LU52" s="125"/>
      <c r="LV52" s="125"/>
      <c r="LW52" s="125"/>
      <c r="LX52" s="125"/>
      <c r="LY52" s="125"/>
      <c r="LZ52" s="125"/>
      <c r="MA52" s="125">
        <f>データ!BU7</f>
        <v>-288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60656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qi7DbIrAxrzFYjlILryCH9eg13v0Opfc0bZ7EbKM9tibUMaCC+S9Ns2gVRlCICGXmxEgVCwbPCWByXDQgmJGQ==" saltValue="2cxsXZHZvyCqKd3KlJzp/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100</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101</v>
      </c>
      <c r="B6" s="60">
        <f>B8</f>
        <v>2020</v>
      </c>
      <c r="C6" s="60">
        <f t="shared" ref="C6:X6" si="1">C8</f>
        <v>232297</v>
      </c>
      <c r="D6" s="60">
        <f t="shared" si="1"/>
        <v>47</v>
      </c>
      <c r="E6" s="60">
        <f t="shared" si="1"/>
        <v>14</v>
      </c>
      <c r="F6" s="60">
        <f t="shared" si="1"/>
        <v>0</v>
      </c>
      <c r="G6" s="60">
        <f t="shared" si="1"/>
        <v>4</v>
      </c>
      <c r="H6" s="60" t="str">
        <f>SUBSTITUTE(H8,"　","")</f>
        <v>愛知県豊明市</v>
      </c>
      <c r="I6" s="60" t="str">
        <f t="shared" si="1"/>
        <v>豊明駅南月ぎめ駐車場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10</v>
      </c>
      <c r="S6" s="62" t="str">
        <f t="shared" si="1"/>
        <v>駅</v>
      </c>
      <c r="T6" s="62" t="str">
        <f t="shared" si="1"/>
        <v>無</v>
      </c>
      <c r="U6" s="63">
        <f t="shared" si="1"/>
        <v>1253</v>
      </c>
      <c r="V6" s="63">
        <f t="shared" si="1"/>
        <v>48</v>
      </c>
      <c r="W6" s="63">
        <f t="shared" si="1"/>
        <v>9</v>
      </c>
      <c r="X6" s="62" t="str">
        <f t="shared" si="1"/>
        <v>無</v>
      </c>
      <c r="Y6" s="64">
        <f>IF(Y8="-",NA(),Y8)</f>
        <v>1872.5</v>
      </c>
      <c r="Z6" s="64">
        <f t="shared" ref="Z6:AH6" si="2">IF(Z8="-",NA(),Z8)</f>
        <v>1408.8</v>
      </c>
      <c r="AA6" s="64">
        <f t="shared" si="2"/>
        <v>1256.5</v>
      </c>
      <c r="AB6" s="64">
        <f t="shared" si="2"/>
        <v>154.30000000000001</v>
      </c>
      <c r="AC6" s="64">
        <f t="shared" si="2"/>
        <v>92.9</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94.7</v>
      </c>
      <c r="BG6" s="64">
        <f t="shared" ref="BG6:BO6" si="5">IF(BG8="-",NA(),BG8)</f>
        <v>92.9</v>
      </c>
      <c r="BH6" s="64">
        <f t="shared" si="5"/>
        <v>91.3</v>
      </c>
      <c r="BI6" s="64">
        <f t="shared" si="5"/>
        <v>31.8</v>
      </c>
      <c r="BJ6" s="64">
        <f t="shared" si="5"/>
        <v>-11.2</v>
      </c>
      <c r="BK6" s="64">
        <f t="shared" si="5"/>
        <v>34.700000000000003</v>
      </c>
      <c r="BL6" s="64">
        <f t="shared" si="5"/>
        <v>39.6</v>
      </c>
      <c r="BM6" s="64">
        <f t="shared" si="5"/>
        <v>29</v>
      </c>
      <c r="BN6" s="64">
        <f t="shared" si="5"/>
        <v>32.9</v>
      </c>
      <c r="BO6" s="64">
        <f t="shared" si="5"/>
        <v>-121.8</v>
      </c>
      <c r="BP6" s="61" t="str">
        <f>IF(BP8="-","",IF(BP8="-","【-】","【"&amp;SUBSTITUTE(TEXT(BP8,"#,##0.0"),"-","△")&amp;"】"))</f>
        <v>【△65.9】</v>
      </c>
      <c r="BQ6" s="65">
        <f>IF(BQ8="-",NA(),BQ8)</f>
        <v>3864</v>
      </c>
      <c r="BR6" s="65">
        <f t="shared" ref="BR6:BZ6" si="6">IF(BR8="-",NA(),BR8)</f>
        <v>3586</v>
      </c>
      <c r="BS6" s="65">
        <f t="shared" si="6"/>
        <v>3562</v>
      </c>
      <c r="BT6" s="65">
        <f t="shared" si="6"/>
        <v>1322</v>
      </c>
      <c r="BU6" s="65">
        <f t="shared" si="6"/>
        <v>-288</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102</v>
      </c>
      <c r="CM6" s="63">
        <f t="shared" ref="CM6:CN6" si="7">CM8</f>
        <v>60656</v>
      </c>
      <c r="CN6" s="63">
        <f t="shared" si="7"/>
        <v>400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100</v>
      </c>
      <c r="DL6" s="64">
        <f t="shared" ref="DL6:DT6" si="9">IF(DL8="-",NA(),DL8)</f>
        <v>100</v>
      </c>
      <c r="DM6" s="64">
        <f t="shared" si="9"/>
        <v>100</v>
      </c>
      <c r="DN6" s="64">
        <f t="shared" si="9"/>
        <v>100</v>
      </c>
      <c r="DO6" s="64">
        <f t="shared" si="9"/>
        <v>100</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103</v>
      </c>
      <c r="B7" s="60">
        <f t="shared" ref="B7:X7" si="10">B8</f>
        <v>2020</v>
      </c>
      <c r="C7" s="60">
        <f t="shared" si="10"/>
        <v>232297</v>
      </c>
      <c r="D7" s="60">
        <f t="shared" si="10"/>
        <v>47</v>
      </c>
      <c r="E7" s="60">
        <f t="shared" si="10"/>
        <v>14</v>
      </c>
      <c r="F7" s="60">
        <f t="shared" si="10"/>
        <v>0</v>
      </c>
      <c r="G7" s="60">
        <f t="shared" si="10"/>
        <v>4</v>
      </c>
      <c r="H7" s="60" t="str">
        <f t="shared" si="10"/>
        <v>愛知県　豊明市</v>
      </c>
      <c r="I7" s="60" t="str">
        <f t="shared" si="10"/>
        <v>豊明駅南月ぎめ駐車場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10</v>
      </c>
      <c r="S7" s="62" t="str">
        <f t="shared" si="10"/>
        <v>駅</v>
      </c>
      <c r="T7" s="62" t="str">
        <f t="shared" si="10"/>
        <v>無</v>
      </c>
      <c r="U7" s="63">
        <f t="shared" si="10"/>
        <v>1253</v>
      </c>
      <c r="V7" s="63">
        <f t="shared" si="10"/>
        <v>48</v>
      </c>
      <c r="W7" s="63">
        <f t="shared" si="10"/>
        <v>9</v>
      </c>
      <c r="X7" s="62" t="str">
        <f t="shared" si="10"/>
        <v>無</v>
      </c>
      <c r="Y7" s="64">
        <f>Y8</f>
        <v>1872.5</v>
      </c>
      <c r="Z7" s="64">
        <f t="shared" ref="Z7:AH7" si="11">Z8</f>
        <v>1408.8</v>
      </c>
      <c r="AA7" s="64">
        <f t="shared" si="11"/>
        <v>1256.5</v>
      </c>
      <c r="AB7" s="64">
        <f t="shared" si="11"/>
        <v>154.30000000000001</v>
      </c>
      <c r="AC7" s="64">
        <f t="shared" si="11"/>
        <v>92.9</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94.7</v>
      </c>
      <c r="BG7" s="64">
        <f t="shared" ref="BG7:BO7" si="14">BG8</f>
        <v>92.9</v>
      </c>
      <c r="BH7" s="64">
        <f t="shared" si="14"/>
        <v>91.3</v>
      </c>
      <c r="BI7" s="64">
        <f t="shared" si="14"/>
        <v>31.8</v>
      </c>
      <c r="BJ7" s="64">
        <f t="shared" si="14"/>
        <v>-11.2</v>
      </c>
      <c r="BK7" s="64">
        <f t="shared" si="14"/>
        <v>34.700000000000003</v>
      </c>
      <c r="BL7" s="64">
        <f t="shared" si="14"/>
        <v>39.6</v>
      </c>
      <c r="BM7" s="64">
        <f t="shared" si="14"/>
        <v>29</v>
      </c>
      <c r="BN7" s="64">
        <f t="shared" si="14"/>
        <v>32.9</v>
      </c>
      <c r="BO7" s="64">
        <f t="shared" si="14"/>
        <v>-121.8</v>
      </c>
      <c r="BP7" s="61"/>
      <c r="BQ7" s="65">
        <f>BQ8</f>
        <v>3864</v>
      </c>
      <c r="BR7" s="65">
        <f t="shared" ref="BR7:BZ7" si="15">BR8</f>
        <v>3586</v>
      </c>
      <c r="BS7" s="65">
        <f t="shared" si="15"/>
        <v>3562</v>
      </c>
      <c r="BT7" s="65">
        <f t="shared" si="15"/>
        <v>1322</v>
      </c>
      <c r="BU7" s="65">
        <f t="shared" si="15"/>
        <v>-288</v>
      </c>
      <c r="BV7" s="65">
        <f t="shared" si="15"/>
        <v>7123</v>
      </c>
      <c r="BW7" s="65">
        <f t="shared" si="15"/>
        <v>8017</v>
      </c>
      <c r="BX7" s="65">
        <f t="shared" si="15"/>
        <v>8137</v>
      </c>
      <c r="BY7" s="65">
        <f t="shared" si="15"/>
        <v>8005</v>
      </c>
      <c r="BZ7" s="65">
        <f t="shared" si="15"/>
        <v>2698</v>
      </c>
      <c r="CA7" s="63"/>
      <c r="CB7" s="64" t="s">
        <v>104</v>
      </c>
      <c r="CC7" s="64" t="s">
        <v>104</v>
      </c>
      <c r="CD7" s="64" t="s">
        <v>104</v>
      </c>
      <c r="CE7" s="64" t="s">
        <v>104</v>
      </c>
      <c r="CF7" s="64" t="s">
        <v>104</v>
      </c>
      <c r="CG7" s="64" t="s">
        <v>104</v>
      </c>
      <c r="CH7" s="64" t="s">
        <v>104</v>
      </c>
      <c r="CI7" s="64" t="s">
        <v>104</v>
      </c>
      <c r="CJ7" s="64" t="s">
        <v>104</v>
      </c>
      <c r="CK7" s="64" t="s">
        <v>102</v>
      </c>
      <c r="CL7" s="61"/>
      <c r="CM7" s="63">
        <f>CM8</f>
        <v>60656</v>
      </c>
      <c r="CN7" s="63">
        <f>CN8</f>
        <v>400</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100</v>
      </c>
      <c r="DL7" s="64">
        <f t="shared" ref="DL7:DT7" si="17">DL8</f>
        <v>100</v>
      </c>
      <c r="DM7" s="64">
        <f t="shared" si="17"/>
        <v>100</v>
      </c>
      <c r="DN7" s="64">
        <f t="shared" si="17"/>
        <v>100</v>
      </c>
      <c r="DO7" s="64">
        <f t="shared" si="17"/>
        <v>100</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232297</v>
      </c>
      <c r="D8" s="67">
        <v>47</v>
      </c>
      <c r="E8" s="67">
        <v>14</v>
      </c>
      <c r="F8" s="67">
        <v>0</v>
      </c>
      <c r="G8" s="67">
        <v>4</v>
      </c>
      <c r="H8" s="67" t="s">
        <v>105</v>
      </c>
      <c r="I8" s="67" t="s">
        <v>106</v>
      </c>
      <c r="J8" s="67" t="s">
        <v>107</v>
      </c>
      <c r="K8" s="67" t="s">
        <v>108</v>
      </c>
      <c r="L8" s="67" t="s">
        <v>109</v>
      </c>
      <c r="M8" s="67" t="s">
        <v>110</v>
      </c>
      <c r="N8" s="67" t="s">
        <v>111</v>
      </c>
      <c r="O8" s="68" t="s">
        <v>112</v>
      </c>
      <c r="P8" s="69" t="s">
        <v>113</v>
      </c>
      <c r="Q8" s="69" t="s">
        <v>114</v>
      </c>
      <c r="R8" s="70">
        <v>10</v>
      </c>
      <c r="S8" s="69" t="s">
        <v>115</v>
      </c>
      <c r="T8" s="69" t="s">
        <v>116</v>
      </c>
      <c r="U8" s="70">
        <v>1253</v>
      </c>
      <c r="V8" s="70">
        <v>48</v>
      </c>
      <c r="W8" s="70">
        <v>9</v>
      </c>
      <c r="X8" s="69" t="s">
        <v>116</v>
      </c>
      <c r="Y8" s="71">
        <v>1872.5</v>
      </c>
      <c r="Z8" s="71">
        <v>1408.8</v>
      </c>
      <c r="AA8" s="71">
        <v>1256.5</v>
      </c>
      <c r="AB8" s="71">
        <v>154.30000000000001</v>
      </c>
      <c r="AC8" s="71">
        <v>92.9</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94.7</v>
      </c>
      <c r="BG8" s="71">
        <v>92.9</v>
      </c>
      <c r="BH8" s="71">
        <v>91.3</v>
      </c>
      <c r="BI8" s="71">
        <v>31.8</v>
      </c>
      <c r="BJ8" s="71">
        <v>-11.2</v>
      </c>
      <c r="BK8" s="71">
        <v>34.700000000000003</v>
      </c>
      <c r="BL8" s="71">
        <v>39.6</v>
      </c>
      <c r="BM8" s="71">
        <v>29</v>
      </c>
      <c r="BN8" s="71">
        <v>32.9</v>
      </c>
      <c r="BO8" s="71">
        <v>-121.8</v>
      </c>
      <c r="BP8" s="68">
        <v>-65.900000000000006</v>
      </c>
      <c r="BQ8" s="72">
        <v>3864</v>
      </c>
      <c r="BR8" s="72">
        <v>3586</v>
      </c>
      <c r="BS8" s="72">
        <v>3562</v>
      </c>
      <c r="BT8" s="73">
        <v>1322</v>
      </c>
      <c r="BU8" s="73">
        <v>-288</v>
      </c>
      <c r="BV8" s="72">
        <v>7123</v>
      </c>
      <c r="BW8" s="72">
        <v>8017</v>
      </c>
      <c r="BX8" s="72">
        <v>8137</v>
      </c>
      <c r="BY8" s="72">
        <v>8005</v>
      </c>
      <c r="BZ8" s="72">
        <v>2698</v>
      </c>
      <c r="CA8" s="70">
        <v>3932</v>
      </c>
      <c r="CB8" s="71" t="s">
        <v>109</v>
      </c>
      <c r="CC8" s="71" t="s">
        <v>109</v>
      </c>
      <c r="CD8" s="71" t="s">
        <v>109</v>
      </c>
      <c r="CE8" s="71" t="s">
        <v>109</v>
      </c>
      <c r="CF8" s="71" t="s">
        <v>109</v>
      </c>
      <c r="CG8" s="71" t="s">
        <v>109</v>
      </c>
      <c r="CH8" s="71" t="s">
        <v>109</v>
      </c>
      <c r="CI8" s="71" t="s">
        <v>109</v>
      </c>
      <c r="CJ8" s="71" t="s">
        <v>109</v>
      </c>
      <c r="CK8" s="71" t="s">
        <v>109</v>
      </c>
      <c r="CL8" s="68" t="s">
        <v>109</v>
      </c>
      <c r="CM8" s="70">
        <v>60656</v>
      </c>
      <c r="CN8" s="70">
        <v>400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62.8</v>
      </c>
      <c r="DF8" s="71">
        <v>62.3</v>
      </c>
      <c r="DG8" s="71">
        <v>87.9</v>
      </c>
      <c r="DH8" s="71">
        <v>56.3</v>
      </c>
      <c r="DI8" s="71">
        <v>70.3</v>
      </c>
      <c r="DJ8" s="68">
        <v>183.4</v>
      </c>
      <c r="DK8" s="71">
        <v>100</v>
      </c>
      <c r="DL8" s="71">
        <v>100</v>
      </c>
      <c r="DM8" s="71">
        <v>100</v>
      </c>
      <c r="DN8" s="71">
        <v>100</v>
      </c>
      <c r="DO8" s="71">
        <v>100</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2021-12-17T06:04:07Z</dcterms:created>
  <dcterms:modified xsi:type="dcterms:W3CDTF">2022-02-01T00:58:26Z</dcterms:modified>
  <cp:category/>
</cp:coreProperties>
</file>