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Td9Mm1cRR9Fia7j+zriabvb+IFLRWwhpQah6I+aNedeFHHT74SzTku//H2kTFXp0YaZzRyUvFo+XgXmMOfFucg==" workbookSaltValue="XcdBgqQ8lhK4j7vheB9ZVg==" workbookSpinCount="100000" lockStructure="1"/>
  <bookViews>
    <workbookView xWindow="0" yWindow="0" windowWidth="20490" windowHeight="77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BZ76" i="4"/>
  <c r="MA51" i="4"/>
  <c r="IT76" i="4"/>
  <c r="CS51" i="4"/>
  <c r="HJ30" i="4"/>
  <c r="C11" i="5"/>
  <c r="D11" i="5"/>
  <c r="E11" i="5"/>
  <c r="B11" i="5"/>
  <c r="BK76" i="4" l="1"/>
  <c r="LH51" i="4"/>
  <c r="BZ51" i="4"/>
  <c r="LT76" i="4"/>
  <c r="GQ51" i="4"/>
  <c r="LH30" i="4"/>
  <c r="BZ30" i="4"/>
  <c r="IE76" i="4"/>
  <c r="GQ30" i="4"/>
  <c r="BG30" i="4"/>
  <c r="LE76" i="4"/>
  <c r="AV76" i="4"/>
  <c r="KO51" i="4"/>
  <c r="KO30" i="4"/>
  <c r="HP76" i="4"/>
  <c r="FX51" i="4"/>
  <c r="BG51" i="4"/>
  <c r="FX30" i="4"/>
  <c r="FE51" i="4"/>
  <c r="HA76" i="4"/>
  <c r="AN51" i="4"/>
  <c r="FE30" i="4"/>
  <c r="JV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<sst xmlns="http://schemas.openxmlformats.org/spreadsheetml/2006/main" count="278" uniqueCount="126">
  <si>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</si>
  <si>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</si>
  <si>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</si>
  <si>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</si>
  <si>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</si>
  <si>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</si>
  <si>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</si>
  <si>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</si>
  <si>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</si>
  <si>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</si>
  <si>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</si>
  <si>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</si>
  <si>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</si>
  <si>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</si>
  <si>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</si>
  <si>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</si>
  <si>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</si>
  <si>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</si>
  <si>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</si>
  <si>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</si>
  <si>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</si>
  <si>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</si>
  <si>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</si>
  <si>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</si>
  <si>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</si>
  <si>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</si>
  <si>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</si>
  <si>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</si>
  <si>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</si>
  <si>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</si>
  <si>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</si>
  <si>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</si>
  <si>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</si>
  <si>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</si>
  <si>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</si>
  <si>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</si>
  <si>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</si>
  <si>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</si>
  <si>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</si>
  <si>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</si>
  <si>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</si>
  <si>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</si>
  <si>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</si>
  <si>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</si>
  <si>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</si>
  <si>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</si>
  <si>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</si>
  <si>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</si>
  <si>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</si>
  <si>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</si>
  <si>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</si>
  <si>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</si>
  <si>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</si>
  <si>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</si>
  <si>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</si>
  <si>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</si>
  <si>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</si>
  <si>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</si>
  <si>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</si>
  <si>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</si>
  <si>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</si>
  <si>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</si>
  <si>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</si>
  <si>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</si>
  <si>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</si>
  <si>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</si>
  <si>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</si>
  <si>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</si>
  <si>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</si>
  <si>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</si>
  <si>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</si>
  <si>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</si>
  <si>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</si>
  <si>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</si>
  <si>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</si>
  <si>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</si>
  <si>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</si>
  <si>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</si>
  <si>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</si>
  <si>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</si>
  <si>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</si>
  <si>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</si>
  <si>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</si>
  <si>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</si>
  <si>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</si>
  <si>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</si>
  <si>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</si>
  <si>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</si>
  <si>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</si>
  <si>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</si>
  <si>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</si>
  <si>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</si>
  <si>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</si>
  <si>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</si>
  <si>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</si>
  <si>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</si>
  <si>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</si>
  <si>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</si>
  <si>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</si>
  <si>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</si>
  <si>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</si>
  <si>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</si>
  <si>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</si>
  <si>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</si>
  <si>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</si>
  <si>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</si>
  <si>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豊明駅南月ぎめ駐車場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</si>
  <si>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</si>
  <si>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</si>
  <si>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</si>
  <si>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</si>
  <si>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</si>
  <si>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</si>
  <si>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</si>
  <si>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</si>
  <si>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</si>
  <si>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</si>
  <si>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</si>
  <si>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</si>
  <si>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</si>
  <si>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</si>
  <si>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</si>
  <si>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名鉄名古屋本線の豊明駅から近く、月ぎめ駐車場のため毎月の収入上限が決まっていますが、立地状況を考えると安定した収益確保が可能と推測され、毎年最大限の収益を得ています。利用者の多くはパーク＆ライド通勤者が占めています。
　また、平成２８年の①収益的収支比率が高いのは、設備更新が無く、総費用が低く抑えられたことが要因であると考えられます。また、令和２年は、①収益的収支比率、④売上高GOP比率、⑤EBITDAが減じています。これは、維持管理費（委託料）の増加によるものです。</t>
    <rPh sb="1" eb="3">
      <t>メイテツ</t>
    </rPh>
    <rPh sb="3" eb="6">
      <t>ナゴヤ</t>
    </rPh>
    <rPh sb="6" eb="8">
      <t>ホンセン</t>
    </rPh>
    <rPh sb="9" eb="11">
      <t>トヨアケ</t>
    </rPh>
    <rPh sb="11" eb="12">
      <t>エキ</t>
    </rPh>
    <rPh sb="14" eb="15">
      <t>チカ</t>
    </rPh>
    <phoneticPr fontId="5"/>
  </si>
  <si>
    <t>　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rPh sb="1" eb="3">
      <t>メダ</t>
    </rPh>
    <rPh sb="5" eb="7">
      <t>シサン</t>
    </rPh>
    <rPh sb="10" eb="11">
      <t>タメ</t>
    </rPh>
    <rPh sb="13" eb="15">
      <t>セツビ</t>
    </rPh>
    <rPh sb="15" eb="17">
      <t>トウシ</t>
    </rPh>
    <rPh sb="17" eb="19">
      <t>ミコミ</t>
    </rPh>
    <rPh sb="19" eb="20">
      <t>ガク</t>
    </rPh>
    <rPh sb="21" eb="22">
      <t>ヒク</t>
    </rPh>
    <rPh sb="23" eb="24">
      <t>オサ</t>
    </rPh>
    <rPh sb="33" eb="34">
      <t>コマ</t>
    </rPh>
    <rPh sb="36" eb="38">
      <t>シセツ</t>
    </rPh>
    <rPh sb="39" eb="41">
      <t>ホシュウ</t>
    </rPh>
    <rPh sb="42" eb="44">
      <t>セツビ</t>
    </rPh>
    <rPh sb="44" eb="46">
      <t>コウシン</t>
    </rPh>
    <rPh sb="47" eb="49">
      <t>ヒツヨウ</t>
    </rPh>
    <rPh sb="50" eb="51">
      <t>オウ</t>
    </rPh>
    <rPh sb="53" eb="56">
      <t>テイキテキ</t>
    </rPh>
    <rPh sb="57" eb="58">
      <t>オコナ</t>
    </rPh>
    <rPh sb="62" eb="64">
      <t>ヨテイ</t>
    </rPh>
    <rPh sb="70" eb="72">
      <t>チホウ</t>
    </rPh>
    <rPh sb="72" eb="74">
      <t>コウエイ</t>
    </rPh>
    <rPh sb="74" eb="76">
      <t>キギョウ</t>
    </rPh>
    <rPh sb="76" eb="77">
      <t>ホウ</t>
    </rPh>
    <rPh sb="78" eb="80">
      <t>テキヨウ</t>
    </rPh>
    <rPh sb="87" eb="88">
      <t>オヨ</t>
    </rPh>
    <rPh sb="89" eb="92">
      <t>チホウサイ</t>
    </rPh>
    <rPh sb="93" eb="94">
      <t>カ</t>
    </rPh>
    <rPh sb="95" eb="96">
      <t>イ</t>
    </rPh>
    <rPh sb="100" eb="101">
      <t>タメ</t>
    </rPh>
    <rPh sb="103" eb="105">
      <t>ユウケイ</t>
    </rPh>
    <rPh sb="105" eb="107">
      <t>コテイ</t>
    </rPh>
    <rPh sb="107" eb="109">
      <t>シサン</t>
    </rPh>
    <rPh sb="109" eb="111">
      <t>ゲンカ</t>
    </rPh>
    <rPh sb="111" eb="113">
      <t>ショウキャク</t>
    </rPh>
    <rPh sb="113" eb="114">
      <t>リツ</t>
    </rPh>
    <rPh sb="116" eb="118">
      <t>ルイセキ</t>
    </rPh>
    <rPh sb="118" eb="120">
      <t>ケッソン</t>
    </rPh>
    <rPh sb="120" eb="121">
      <t>キン</t>
    </rPh>
    <rPh sb="121" eb="123">
      <t>ヒリツ</t>
    </rPh>
    <rPh sb="130" eb="132">
      <t>ガイトウ</t>
    </rPh>
    <phoneticPr fontId="5"/>
  </si>
  <si>
    <t>　⑪稼働率について、全国平均及び類似施設平均値より低くなっていますが、当該施設は月ぎめ駐車場であり、常時稼働率１００％であるため、良好です。
　名鉄名古屋本線の豊明駅から近く、パーク＆ライド通勤者の利用が大半を占めている為、今後も駐車場として利用していくことが適切であると考えます。</t>
    <rPh sb="2" eb="4">
      <t>カドウ</t>
    </rPh>
    <rPh sb="4" eb="5">
      <t>リツ</t>
    </rPh>
    <rPh sb="10" eb="12">
      <t>ゼンコク</t>
    </rPh>
    <rPh sb="12" eb="14">
      <t>ヘイキン</t>
    </rPh>
    <rPh sb="14" eb="15">
      <t>オヨ</t>
    </rPh>
    <rPh sb="16" eb="18">
      <t>ルイジ</t>
    </rPh>
    <rPh sb="18" eb="20">
      <t>シセツ</t>
    </rPh>
    <rPh sb="20" eb="23">
      <t>ヘイキンチ</t>
    </rPh>
    <rPh sb="25" eb="26">
      <t>ヒク</t>
    </rPh>
    <rPh sb="35" eb="37">
      <t>トウガイ</t>
    </rPh>
    <rPh sb="37" eb="39">
      <t>シセツ</t>
    </rPh>
    <rPh sb="40" eb="41">
      <t>ツキ</t>
    </rPh>
    <rPh sb="43" eb="46">
      <t>チュウシャジョウ</t>
    </rPh>
    <rPh sb="50" eb="52">
      <t>ジョウジ</t>
    </rPh>
    <rPh sb="52" eb="54">
      <t>カドウ</t>
    </rPh>
    <rPh sb="54" eb="55">
      <t>リツ</t>
    </rPh>
    <rPh sb="65" eb="67">
      <t>リョウコウ</t>
    </rPh>
    <rPh sb="72" eb="74">
      <t>メイテツ</t>
    </rPh>
    <rPh sb="74" eb="77">
      <t>ナゴヤ</t>
    </rPh>
    <rPh sb="77" eb="79">
      <t>ホンセン</t>
    </rPh>
    <rPh sb="80" eb="82">
      <t>トヨアケ</t>
    </rPh>
    <rPh sb="82" eb="83">
      <t>エキ</t>
    </rPh>
    <rPh sb="85" eb="86">
      <t>チカ</t>
    </rPh>
    <rPh sb="95" eb="98">
      <t>ツウキンシャ</t>
    </rPh>
    <rPh sb="99" eb="101">
      <t>リヨウ</t>
    </rPh>
    <rPh sb="102" eb="104">
      <t>タイハン</t>
    </rPh>
    <rPh sb="105" eb="106">
      <t>シ</t>
    </rPh>
    <rPh sb="110" eb="111">
      <t>タメ</t>
    </rPh>
    <rPh sb="112" eb="114">
      <t>コンゴ</t>
    </rPh>
    <rPh sb="115" eb="118">
      <t>チュウシャジョウ</t>
    </rPh>
    <rPh sb="121" eb="123">
      <t>リヨウ</t>
    </rPh>
    <rPh sb="130" eb="132">
      <t>テキセツ</t>
    </rPh>
    <rPh sb="136" eb="137">
      <t>カンガ</t>
    </rPh>
    <phoneticPr fontId="5"/>
  </si>
  <si>
    <t>　周辺には競合する月ぎめ駐車場が多数ありますが、名鉄豊明駅近辺は需要が高く、このままの良好な経営状況が続くと推測されます。状況に甘えることなく、積極的に申込予約者を確保していきたいと考えております。</t>
    <rPh sb="1" eb="3">
      <t>シュウヘン</t>
    </rPh>
    <rPh sb="5" eb="7">
      <t>キョウゴウ</t>
    </rPh>
    <rPh sb="9" eb="10">
      <t>ツキ</t>
    </rPh>
    <rPh sb="12" eb="15">
      <t>チュウシャジョウ</t>
    </rPh>
    <rPh sb="16" eb="18">
      <t>タスウ</t>
    </rPh>
    <rPh sb="24" eb="26">
      <t>メイテツ</t>
    </rPh>
    <rPh sb="26" eb="28">
      <t>トヨアケ</t>
    </rPh>
    <rPh sb="28" eb="29">
      <t>エキ</t>
    </rPh>
    <rPh sb="29" eb="31">
      <t>キンペン</t>
    </rPh>
    <rPh sb="32" eb="34">
      <t>ジュヨウ</t>
    </rPh>
    <rPh sb="35" eb="36">
      <t>タカ</t>
    </rPh>
    <rPh sb="43" eb="45">
      <t>リョウコウ</t>
    </rPh>
    <rPh sb="46" eb="48">
      <t>ケイエイ</t>
    </rPh>
    <rPh sb="48" eb="50">
      <t>ジョウキョウ</t>
    </rPh>
    <rPh sb="51" eb="52">
      <t>ツヅ</t>
    </rPh>
    <rPh sb="54" eb="56">
      <t>スイソク</t>
    </rPh>
    <rPh sb="61" eb="63">
      <t>ジョウキョウ</t>
    </rPh>
    <rPh sb="64" eb="65">
      <t>アマ</t>
    </rPh>
    <rPh sb="72" eb="75">
      <t>セッキョクテキ</t>
    </rPh>
    <rPh sb="76" eb="78">
      <t>モウシコミ</t>
    </rPh>
    <rPh sb="78" eb="81">
      <t>ヨヤクシャ</t>
    </rPh>
    <rPh sb="82" eb="84">
      <t>カクホ</t>
    </rPh>
    <rPh sb="91" eb="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</si>
</sst>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1872.5</c:v>
                </c:pt>
                <c:pt idx="1">
                  <c:v>1408.8</c:v>
                </c:pt>
                <c:pt idx="2">
                  <c:v>1256.5</c:v>
                </c:pt>
                <c:pt idx="3">
                  <c:v>154.30000000000001</c:v>
                </c:pt>
                <c:pt idx="4">
                  <c:v>92.9</c:v>
                </c:pt>
              </c:numCache>
            </c:numRef>
          </c:val>
          <c:extLst>
            <c:ext xmlns:c16="http://schemas.microsoft.com/office/drawing/2014/chart" uri="{C3380CC4-5D6E-409C-BE32-E72D297353CC}">
              <c16:uniqueId val="{00000000-7A19-4864-BAC1-36C138EBFE84}"/>
            </c:ext>
          </c:extLst>
        </c:ser>
        <c:dLbls>
          <c:showLegendKey val="0"/>
          <c:showVal val="0"/>
          <c:showCatName val="0"/>
          <c:showSerName val="0"/>
          <c:showPercent val="0"/>
          <c:showBubbleSize val="0"/>
        </c:dLbls>
        <c:gapWidth val="150"/>
        <c:axId val="175572512"/>
        <c:axId val="17557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A19-4864-BAC1-36C138EBFE84}"/>
            </c:ext>
          </c:extLst>
        </c:ser>
        <c:dLbls>
          <c:showLegendKey val="0"/>
          <c:showVal val="0"/>
          <c:showCatName val="0"/>
          <c:showSerName val="0"/>
          <c:showPercent val="0"/>
          <c:showBubbleSize val="0"/>
        </c:dLbls>
        <c:marker val="1"/>
        <c:smooth val="0"/>
        <c:axId val="175572512"/>
        <c:axId val="175570160"/>
      </c:lineChart>
      <c:catAx>
        <c:axId val="175572512"/>
        <c:scaling>
          <c:orientation val="minMax"/>
        </c:scaling>
        <c:delete val="1"/>
        <c:axPos val="b"/>
        <c:numFmt formatCode="General" sourceLinked="1"/>
        <c:majorTickMark val="none"/>
        <c:minorTickMark val="none"/>
        <c:tickLblPos val="none"/>
        <c:crossAx val="175570160"/>
        <c:crosses val="autoZero"/>
        <c:auto val="1"/>
        <c:lblAlgn val="ctr"/>
        <c:lblOffset val="100"/>
        <c:noMultiLvlLbl val="1"/>
      </c:catAx>
      <c:valAx>
        <c:axId val="17557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57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2C-4B02-AB04-D84FBC7F2F79}"/>
            </c:ext>
          </c:extLst>
        </c:ser>
        <c:dLbls>
          <c:showLegendKey val="0"/>
          <c:showVal val="0"/>
          <c:showCatName val="0"/>
          <c:showSerName val="0"/>
          <c:showPercent val="0"/>
          <c:showBubbleSize val="0"/>
        </c:dLbls>
        <c:gapWidth val="150"/>
        <c:axId val="175573688"/>
        <c:axId val="17556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BC2C-4B02-AB04-D84FBC7F2F79}"/>
            </c:ext>
          </c:extLst>
        </c:ser>
        <c:dLbls>
          <c:showLegendKey val="0"/>
          <c:showVal val="0"/>
          <c:showCatName val="0"/>
          <c:showSerName val="0"/>
          <c:showPercent val="0"/>
          <c:showBubbleSize val="0"/>
        </c:dLbls>
        <c:marker val="1"/>
        <c:smooth val="0"/>
        <c:axId val="175573688"/>
        <c:axId val="175566632"/>
      </c:lineChart>
      <c:catAx>
        <c:axId val="175573688"/>
        <c:scaling>
          <c:orientation val="minMax"/>
        </c:scaling>
        <c:delete val="1"/>
        <c:axPos val="b"/>
        <c:numFmt formatCode="General" sourceLinked="1"/>
        <c:majorTickMark val="none"/>
        <c:minorTickMark val="none"/>
        <c:tickLblPos val="none"/>
        <c:crossAx val="175566632"/>
        <c:crosses val="autoZero"/>
        <c:auto val="1"/>
        <c:lblAlgn val="ctr"/>
        <c:lblOffset val="100"/>
        <c:noMultiLvlLbl val="1"/>
      </c:catAx>
      <c:valAx>
        <c:axId val="17556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57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CD5-49E6-B4E9-9074814A6E3D}"/>
            </c:ext>
          </c:extLst>
        </c:ser>
        <c:dLbls>
          <c:showLegendKey val="0"/>
          <c:showVal val="0"/>
          <c:showCatName val="0"/>
          <c:showSerName val="0"/>
          <c:showPercent val="0"/>
          <c:showBubbleSize val="0"/>
        </c:dLbls>
        <c:gapWidth val="150"/>
        <c:axId val="175574080"/>
        <c:axId val="17556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CD5-49E6-B4E9-9074814A6E3D}"/>
            </c:ext>
          </c:extLst>
        </c:ser>
        <c:dLbls>
          <c:showLegendKey val="0"/>
          <c:showVal val="0"/>
          <c:showCatName val="0"/>
          <c:showSerName val="0"/>
          <c:showPercent val="0"/>
          <c:showBubbleSize val="0"/>
        </c:dLbls>
        <c:marker val="1"/>
        <c:smooth val="0"/>
        <c:axId val="175574080"/>
        <c:axId val="175567416"/>
      </c:lineChart>
      <c:catAx>
        <c:axId val="175574080"/>
        <c:scaling>
          <c:orientation val="minMax"/>
        </c:scaling>
        <c:delete val="1"/>
        <c:axPos val="b"/>
        <c:numFmt formatCode="General" sourceLinked="1"/>
        <c:majorTickMark val="none"/>
        <c:minorTickMark val="none"/>
        <c:tickLblPos val="none"/>
        <c:crossAx val="175567416"/>
        <c:crosses val="autoZero"/>
        <c:auto val="1"/>
        <c:lblAlgn val="ctr"/>
        <c:lblOffset val="100"/>
        <c:noMultiLvlLbl val="1"/>
      </c:catAx>
      <c:valAx>
        <c:axId val="17556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5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23C-441A-A2B7-F60769DC0DDB}"/>
            </c:ext>
          </c:extLst>
        </c:ser>
        <c:dLbls>
          <c:showLegendKey val="0"/>
          <c:showVal val="0"/>
          <c:showCatName val="0"/>
          <c:showSerName val="0"/>
          <c:showPercent val="0"/>
          <c:showBubbleSize val="0"/>
        </c:dLbls>
        <c:gapWidth val="150"/>
        <c:axId val="464640248"/>
        <c:axId val="4646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3C-441A-A2B7-F60769DC0DDB}"/>
            </c:ext>
          </c:extLst>
        </c:ser>
        <c:dLbls>
          <c:showLegendKey val="0"/>
          <c:showVal val="0"/>
          <c:showCatName val="0"/>
          <c:showSerName val="0"/>
          <c:showPercent val="0"/>
          <c:showBubbleSize val="0"/>
        </c:dLbls>
        <c:marker val="1"/>
        <c:smooth val="0"/>
        <c:axId val="464640248"/>
        <c:axId val="464635936"/>
      </c:lineChart>
      <c:catAx>
        <c:axId val="464640248"/>
        <c:scaling>
          <c:orientation val="minMax"/>
        </c:scaling>
        <c:delete val="1"/>
        <c:axPos val="b"/>
        <c:numFmt formatCode="General" sourceLinked="1"/>
        <c:majorTickMark val="none"/>
        <c:minorTickMark val="none"/>
        <c:tickLblPos val="none"/>
        <c:crossAx val="464635936"/>
        <c:crosses val="autoZero"/>
        <c:auto val="1"/>
        <c:lblAlgn val="ctr"/>
        <c:lblOffset val="100"/>
        <c:noMultiLvlLbl val="1"/>
      </c:catAx>
      <c:valAx>
        <c:axId val="46463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68-4345-977D-412E13B79C4B}"/>
            </c:ext>
          </c:extLst>
        </c:ser>
        <c:dLbls>
          <c:showLegendKey val="0"/>
          <c:showVal val="0"/>
          <c:showCatName val="0"/>
          <c:showSerName val="0"/>
          <c:showPercent val="0"/>
          <c:showBubbleSize val="0"/>
        </c:dLbls>
        <c:gapWidth val="150"/>
        <c:axId val="464639856"/>
        <c:axId val="4646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4868-4345-977D-412E13B79C4B}"/>
            </c:ext>
          </c:extLst>
        </c:ser>
        <c:dLbls>
          <c:showLegendKey val="0"/>
          <c:showVal val="0"/>
          <c:showCatName val="0"/>
          <c:showSerName val="0"/>
          <c:showPercent val="0"/>
          <c:showBubbleSize val="0"/>
        </c:dLbls>
        <c:marker val="1"/>
        <c:smooth val="0"/>
        <c:axId val="464639856"/>
        <c:axId val="464640640"/>
      </c:lineChart>
      <c:catAx>
        <c:axId val="464639856"/>
        <c:scaling>
          <c:orientation val="minMax"/>
        </c:scaling>
        <c:delete val="1"/>
        <c:axPos val="b"/>
        <c:numFmt formatCode="General" sourceLinked="1"/>
        <c:majorTickMark val="none"/>
        <c:minorTickMark val="none"/>
        <c:tickLblPos val="none"/>
        <c:crossAx val="464640640"/>
        <c:crosses val="autoZero"/>
        <c:auto val="1"/>
        <c:lblAlgn val="ctr"/>
        <c:lblOffset val="100"/>
        <c:noMultiLvlLbl val="1"/>
      </c:catAx>
      <c:valAx>
        <c:axId val="46464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3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804-400E-8373-BBCF54A4E10F}"/>
            </c:ext>
          </c:extLst>
        </c:ser>
        <c:dLbls>
          <c:showLegendKey val="0"/>
          <c:showVal val="0"/>
          <c:showCatName val="0"/>
          <c:showSerName val="0"/>
          <c:showPercent val="0"/>
          <c:showBubbleSize val="0"/>
        </c:dLbls>
        <c:gapWidth val="150"/>
        <c:axId val="464634368"/>
        <c:axId val="4646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804-400E-8373-BBCF54A4E10F}"/>
            </c:ext>
          </c:extLst>
        </c:ser>
        <c:dLbls>
          <c:showLegendKey val="0"/>
          <c:showVal val="0"/>
          <c:showCatName val="0"/>
          <c:showSerName val="0"/>
          <c:showPercent val="0"/>
          <c:showBubbleSize val="0"/>
        </c:dLbls>
        <c:marker val="1"/>
        <c:smooth val="0"/>
        <c:axId val="464634368"/>
        <c:axId val="464637504"/>
      </c:lineChart>
      <c:catAx>
        <c:axId val="464634368"/>
        <c:scaling>
          <c:orientation val="minMax"/>
        </c:scaling>
        <c:delete val="1"/>
        <c:axPos val="b"/>
        <c:numFmt formatCode="General" sourceLinked="1"/>
        <c:majorTickMark val="none"/>
        <c:minorTickMark val="none"/>
        <c:tickLblPos val="none"/>
        <c:crossAx val="464637504"/>
        <c:crosses val="autoZero"/>
        <c:auto val="1"/>
        <c:lblAlgn val="ctr"/>
        <c:lblOffset val="100"/>
        <c:noMultiLvlLbl val="1"/>
      </c:catAx>
      <c:valAx>
        <c:axId val="46463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6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F1-42D5-B4AD-DCE66F6E8764}"/>
            </c:ext>
          </c:extLst>
        </c:ser>
        <c:dLbls>
          <c:showLegendKey val="0"/>
          <c:showVal val="0"/>
          <c:showCatName val="0"/>
          <c:showSerName val="0"/>
          <c:showPercent val="0"/>
          <c:showBubbleSize val="0"/>
        </c:dLbls>
        <c:gapWidth val="150"/>
        <c:axId val="464636328"/>
        <c:axId val="4646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B1F1-42D5-B4AD-DCE66F6E8764}"/>
            </c:ext>
          </c:extLst>
        </c:ser>
        <c:dLbls>
          <c:showLegendKey val="0"/>
          <c:showVal val="0"/>
          <c:showCatName val="0"/>
          <c:showSerName val="0"/>
          <c:showPercent val="0"/>
          <c:showBubbleSize val="0"/>
        </c:dLbls>
        <c:marker val="1"/>
        <c:smooth val="0"/>
        <c:axId val="464636328"/>
        <c:axId val="464641032"/>
      </c:lineChart>
      <c:catAx>
        <c:axId val="464636328"/>
        <c:scaling>
          <c:orientation val="minMax"/>
        </c:scaling>
        <c:delete val="1"/>
        <c:axPos val="b"/>
        <c:numFmt formatCode="General" sourceLinked="1"/>
        <c:majorTickMark val="none"/>
        <c:minorTickMark val="none"/>
        <c:tickLblPos val="none"/>
        <c:crossAx val="464641032"/>
        <c:crosses val="autoZero"/>
        <c:auto val="1"/>
        <c:lblAlgn val="ctr"/>
        <c:lblOffset val="100"/>
        <c:noMultiLvlLbl val="1"/>
      </c:catAx>
      <c:valAx>
        <c:axId val="46464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3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94.7</c:v>
                </c:pt>
                <c:pt idx="1">
                  <c:v>92.9</c:v>
                </c:pt>
                <c:pt idx="2">
                  <c:v>91.3</c:v>
                </c:pt>
                <c:pt idx="3">
                  <c:v>31.8</c:v>
                </c:pt>
                <c:pt idx="4">
                  <c:v>-11.2</c:v>
                </c:pt>
              </c:numCache>
            </c:numRef>
          </c:val>
          <c:extLst>
            <c:ext xmlns:c16="http://schemas.microsoft.com/office/drawing/2014/chart" uri="{C3380CC4-5D6E-409C-BE32-E72D297353CC}">
              <c16:uniqueId val="{00000000-8B5B-42F1-B0E3-3A487C2DDFF3}"/>
            </c:ext>
          </c:extLst>
        </c:ser>
        <c:dLbls>
          <c:showLegendKey val="0"/>
          <c:showVal val="0"/>
          <c:showCatName val="0"/>
          <c:showSerName val="0"/>
          <c:showPercent val="0"/>
          <c:showBubbleSize val="0"/>
        </c:dLbls>
        <c:gapWidth val="150"/>
        <c:axId val="464635152"/>
        <c:axId val="4646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8B5B-42F1-B0E3-3A487C2DDFF3}"/>
            </c:ext>
          </c:extLst>
        </c:ser>
        <c:dLbls>
          <c:showLegendKey val="0"/>
          <c:showVal val="0"/>
          <c:showCatName val="0"/>
          <c:showSerName val="0"/>
          <c:showPercent val="0"/>
          <c:showBubbleSize val="0"/>
        </c:dLbls>
        <c:marker val="1"/>
        <c:smooth val="0"/>
        <c:axId val="464635152"/>
        <c:axId val="464635544"/>
      </c:lineChart>
      <c:catAx>
        <c:axId val="464635152"/>
        <c:scaling>
          <c:orientation val="minMax"/>
        </c:scaling>
        <c:delete val="1"/>
        <c:axPos val="b"/>
        <c:numFmt formatCode="General" sourceLinked="1"/>
        <c:majorTickMark val="none"/>
        <c:minorTickMark val="none"/>
        <c:tickLblPos val="none"/>
        <c:crossAx val="464635544"/>
        <c:crosses val="autoZero"/>
        <c:auto val="1"/>
        <c:lblAlgn val="ctr"/>
        <c:lblOffset val="100"/>
        <c:noMultiLvlLbl val="1"/>
      </c:catAx>
      <c:valAx>
        <c:axId val="46463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3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3864</c:v>
                </c:pt>
                <c:pt idx="1">
                  <c:v>3586</c:v>
                </c:pt>
                <c:pt idx="2">
                  <c:v>3562</c:v>
                </c:pt>
                <c:pt idx="3">
                  <c:v>1322</c:v>
                </c:pt>
                <c:pt idx="4">
                  <c:v>-288</c:v>
                </c:pt>
              </c:numCache>
            </c:numRef>
          </c:val>
          <c:extLst>
            <c:ext xmlns:c16="http://schemas.microsoft.com/office/drawing/2014/chart" uri="{C3380CC4-5D6E-409C-BE32-E72D297353CC}">
              <c16:uniqueId val="{00000000-6BE1-47C4-9E59-26DBFF7EA902}"/>
            </c:ext>
          </c:extLst>
        </c:ser>
        <c:dLbls>
          <c:showLegendKey val="0"/>
          <c:showVal val="0"/>
          <c:showCatName val="0"/>
          <c:showSerName val="0"/>
          <c:showPercent val="0"/>
          <c:showBubbleSize val="0"/>
        </c:dLbls>
        <c:gapWidth val="150"/>
        <c:axId val="464636720"/>
        <c:axId val="4653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BE1-47C4-9E59-26DBFF7EA902}"/>
            </c:ext>
          </c:extLst>
        </c:ser>
        <c:dLbls>
          <c:showLegendKey val="0"/>
          <c:showVal val="0"/>
          <c:showCatName val="0"/>
          <c:showSerName val="0"/>
          <c:showPercent val="0"/>
          <c:showBubbleSize val="0"/>
        </c:dLbls>
        <c:marker val="1"/>
        <c:smooth val="0"/>
        <c:axId val="464636720"/>
        <c:axId val="465354064"/>
      </c:lineChart>
      <c:catAx>
        <c:axId val="464636720"/>
        <c:scaling>
          <c:orientation val="minMax"/>
        </c:scaling>
        <c:delete val="1"/>
        <c:axPos val="b"/>
        <c:numFmt formatCode="General" sourceLinked="1"/>
        <c:majorTickMark val="none"/>
        <c:minorTickMark val="none"/>
        <c:tickLblPos val="none"/>
        <c:crossAx val="465354064"/>
        <c:crosses val="autoZero"/>
        <c:auto val="1"/>
        <c:lblAlgn val="ctr"/>
        <c:lblOffset val="100"/>
        <c:noMultiLvlLbl val="1"/>
      </c:catAx>
      <c:valAx>
        <c:axId val="46535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63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豊明駅南月ぎめ駐車場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9</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1872.5</v>
      </c>
      <c r="V31" s="118"/>
      <c r="W31" s="118"/>
      <c r="X31" s="118"/>
      <c r="Y31" s="118"/>
      <c r="Z31" s="118"/>
      <c r="AA31" s="118"/>
      <c r="AB31" s="118"/>
      <c r="AC31" s="118"/>
      <c r="AD31" s="118"/>
      <c r="AE31" s="118"/>
      <c r="AF31" s="118"/>
      <c r="AG31" s="118"/>
      <c r="AH31" s="118"/>
      <c r="AI31" s="118"/>
      <c r="AJ31" s="118"/>
      <c r="AK31" s="118"/>
      <c r="AL31" s="118"/>
      <c r="AM31" s="118"/>
      <c r="AN31" s="118">
        <f>データ!Z7</f>
        <v>1408.8</v>
      </c>
      <c r="AO31" s="118"/>
      <c r="AP31" s="118"/>
      <c r="AQ31" s="118"/>
      <c r="AR31" s="118"/>
      <c r="AS31" s="118"/>
      <c r="AT31" s="118"/>
      <c r="AU31" s="118"/>
      <c r="AV31" s="118"/>
      <c r="AW31" s="118"/>
      <c r="AX31" s="118"/>
      <c r="AY31" s="118"/>
      <c r="AZ31" s="118"/>
      <c r="BA31" s="118"/>
      <c r="BB31" s="118"/>
      <c r="BC31" s="118"/>
      <c r="BD31" s="118"/>
      <c r="BE31" s="118"/>
      <c r="BF31" s="118"/>
      <c r="BG31" s="118">
        <f>データ!AA7</f>
        <v>1256.5</v>
      </c>
      <c r="BH31" s="118"/>
      <c r="BI31" s="118"/>
      <c r="BJ31" s="118"/>
      <c r="BK31" s="118"/>
      <c r="BL31" s="118"/>
      <c r="BM31" s="118"/>
      <c r="BN31" s="118"/>
      <c r="BO31" s="118"/>
      <c r="BP31" s="118"/>
      <c r="BQ31" s="118"/>
      <c r="BR31" s="118"/>
      <c r="BS31" s="118"/>
      <c r="BT31" s="118"/>
      <c r="BU31" s="118"/>
      <c r="BV31" s="118"/>
      <c r="BW31" s="118"/>
      <c r="BX31" s="118"/>
      <c r="BY31" s="118"/>
      <c r="BZ31" s="118">
        <f>データ!AB7</f>
        <v>154.30000000000001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92.9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94.7</v>
      </c>
      <c r="EM52" s="118"/>
      <c r="EN52" s="118"/>
      <c r="EO52" s="118"/>
      <c r="EP52" s="118"/>
      <c r="EQ52" s="118"/>
      <c r="ER52" s="118"/>
      <c r="ES52" s="118"/>
      <c r="ET52" s="118"/>
      <c r="EU52" s="118"/>
      <c r="EV52" s="118"/>
      <c r="EW52" s="118"/>
      <c r="EX52" s="118"/>
      <c r="EY52" s="118"/>
      <c r="EZ52" s="118"/>
      <c r="FA52" s="118"/>
      <c r="FB52" s="118"/>
      <c r="FC52" s="118"/>
      <c r="FD52" s="118"/>
      <c r="FE52" s="118">
        <f>データ!BG7</f>
        <v>92.9</v>
      </c>
      <c r="FF52" s="118"/>
      <c r="FG52" s="118"/>
      <c r="FH52" s="118"/>
      <c r="FI52" s="118"/>
      <c r="FJ52" s="118"/>
      <c r="FK52" s="118"/>
      <c r="FL52" s="118"/>
      <c r="FM52" s="118"/>
      <c r="FN52" s="118"/>
      <c r="FO52" s="118"/>
      <c r="FP52" s="118"/>
      <c r="FQ52" s="118"/>
      <c r="FR52" s="118"/>
      <c r="FS52" s="118"/>
      <c r="FT52" s="118"/>
      <c r="FU52" s="118"/>
      <c r="FV52" s="118"/>
      <c r="FW52" s="118"/>
      <c r="FX52" s="118">
        <f>データ!BH7</f>
        <v>91.3</v>
      </c>
      <c r="FY52" s="118"/>
      <c r="FZ52" s="118"/>
      <c r="GA52" s="118"/>
      <c r="GB52" s="118"/>
      <c r="GC52" s="118"/>
      <c r="GD52" s="118"/>
      <c r="GE52" s="118"/>
      <c r="GF52" s="118"/>
      <c r="GG52" s="118"/>
      <c r="GH52" s="118"/>
      <c r="GI52" s="118"/>
      <c r="GJ52" s="118"/>
      <c r="GK52" s="118"/>
      <c r="GL52" s="118"/>
      <c r="GM52" s="118"/>
      <c r="GN52" s="118"/>
      <c r="GO52" s="118"/>
      <c r="GP52" s="118"/>
      <c r="GQ52" s="118">
        <f>データ!BI7</f>
        <v>31.8</v>
      </c>
      <c r="GR52" s="118"/>
      <c r="GS52" s="118"/>
      <c r="GT52" s="118"/>
      <c r="GU52" s="118"/>
      <c r="GV52" s="118"/>
      <c r="GW52" s="118"/>
      <c r="GX52" s="118"/>
      <c r="GY52" s="118"/>
      <c r="GZ52" s="118"/>
      <c r="HA52" s="118"/>
      <c r="HB52" s="118"/>
      <c r="HC52" s="118"/>
      <c r="HD52" s="118"/>
      <c r="HE52" s="118"/>
      <c r="HF52" s="118"/>
      <c r="HG52" s="118"/>
      <c r="HH52" s="118"/>
      <c r="HI52" s="118"/>
      <c r="HJ52" s="118">
        <f>データ!BJ7</f>
        <v>-11.2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3864</v>
      </c>
      <c r="JD52" s="125"/>
      <c r="JE52" s="125"/>
      <c r="JF52" s="125"/>
      <c r="JG52" s="125"/>
      <c r="JH52" s="125"/>
      <c r="JI52" s="125"/>
      <c r="JJ52" s="125"/>
      <c r="JK52" s="125"/>
      <c r="JL52" s="125"/>
      <c r="JM52" s="125"/>
      <c r="JN52" s="125"/>
      <c r="JO52" s="125"/>
      <c r="JP52" s="125"/>
      <c r="JQ52" s="125"/>
      <c r="JR52" s="125"/>
      <c r="JS52" s="125"/>
      <c r="JT52" s="125"/>
      <c r="JU52" s="125"/>
      <c r="JV52" s="125">
        <f>データ!BR7</f>
        <v>3586</v>
      </c>
      <c r="JW52" s="125"/>
      <c r="JX52" s="125"/>
      <c r="JY52" s="125"/>
      <c r="JZ52" s="125"/>
      <c r="KA52" s="125"/>
      <c r="KB52" s="125"/>
      <c r="KC52" s="125"/>
      <c r="KD52" s="125"/>
      <c r="KE52" s="125"/>
      <c r="KF52" s="125"/>
      <c r="KG52" s="125"/>
      <c r="KH52" s="125"/>
      <c r="KI52" s="125"/>
      <c r="KJ52" s="125"/>
      <c r="KK52" s="125"/>
      <c r="KL52" s="125"/>
      <c r="KM52" s="125"/>
      <c r="KN52" s="125"/>
      <c r="KO52" s="125">
        <f>データ!BS7</f>
        <v>3562</v>
      </c>
      <c r="KP52" s="125"/>
      <c r="KQ52" s="125"/>
      <c r="KR52" s="125"/>
      <c r="KS52" s="125"/>
      <c r="KT52" s="125"/>
      <c r="KU52" s="125"/>
      <c r="KV52" s="125"/>
      <c r="KW52" s="125"/>
      <c r="KX52" s="125"/>
      <c r="KY52" s="125"/>
      <c r="KZ52" s="125"/>
      <c r="LA52" s="125"/>
      <c r="LB52" s="125"/>
      <c r="LC52" s="125"/>
      <c r="LD52" s="125"/>
      <c r="LE52" s="125"/>
      <c r="LF52" s="125"/>
      <c r="LG52" s="125"/>
      <c r="LH52" s="125">
        <f>データ!BT7</f>
        <v>1322</v>
      </c>
      <c r="LI52" s="125"/>
      <c r="LJ52" s="125"/>
      <c r="LK52" s="125"/>
      <c r="LL52" s="125"/>
      <c r="LM52" s="125"/>
      <c r="LN52" s="125"/>
      <c r="LO52" s="125"/>
      <c r="LP52" s="125"/>
      <c r="LQ52" s="125"/>
      <c r="LR52" s="125"/>
      <c r="LS52" s="125"/>
      <c r="LT52" s="125"/>
      <c r="LU52" s="125"/>
      <c r="LV52" s="125"/>
      <c r="LW52" s="125"/>
      <c r="LX52" s="125"/>
      <c r="LY52" s="125"/>
      <c r="LZ52" s="125"/>
      <c r="MA52" s="125">
        <f>データ!BU7</f>
        <v>-288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60656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qi7DbIrAxrzFYjlILryCH9eg13v0Opfc0bZ7EbKM9tibUMaCC+S9Ns2gVRlCICGXmxEgVCwbPCWByXDQgmJGQ==" saltValue="2cxsXZHZvyCqKd3KlJzp/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2020</v>
      </c>
      <c r="C6" s="60">
        <f t="shared" ref="C6:X6" si="1">C8</f>
        <v>232297</v>
      </c>
      <c r="D6" s="60">
        <f t="shared" si="1"/>
        <v>47</v>
      </c>
      <c r="E6" s="60">
        <f t="shared" si="1"/>
        <v>14</v>
      </c>
      <c r="F6" s="60">
        <f t="shared" si="1"/>
        <v>0</v>
      </c>
      <c r="G6" s="60">
        <f t="shared" si="1"/>
        <v>4</v>
      </c>
      <c r="H6" s="60" t="str">
        <f>SUBSTITUTE(H8,"　","")</f>
        <v>愛知県豊明市</v>
      </c>
      <c r="I6" s="60" t="str">
        <f t="shared" si="1"/>
        <v>豊明駅南月ぎめ駐車場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10</v>
      </c>
      <c r="S6" s="62" t="str">
        <f t="shared" si="1"/>
        <v>駅</v>
      </c>
      <c r="T6" s="62" t="str">
        <f t="shared" si="1"/>
        <v>無</v>
      </c>
      <c r="U6" s="63">
        <f t="shared" si="1"/>
        <v>1253</v>
      </c>
      <c r="V6" s="63">
        <f t="shared" si="1"/>
        <v>48</v>
      </c>
      <c r="W6" s="63">
        <f t="shared" si="1"/>
        <v>9</v>
      </c>
      <c r="X6" s="62" t="str">
        <f t="shared" si="1"/>
        <v>無</v>
      </c>
      <c r="Y6" s="64">
        <f>IF(Y8="-",NA(),Y8)</f>
        <v>1872.5</v>
      </c>
      <c r="Z6" s="64">
        <f t="shared" ref="Z6:AH6" si="2">IF(Z8="-",NA(),Z8)</f>
        <v>1408.8</v>
      </c>
      <c r="AA6" s="64">
        <f t="shared" si="2"/>
        <v>1256.5</v>
      </c>
      <c r="AB6" s="64">
        <f t="shared" si="2"/>
        <v>154.30000000000001</v>
      </c>
      <c r="AC6" s="64">
        <f t="shared" si="2"/>
        <v>92.9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94.7</v>
      </c>
      <c r="BG6" s="64">
        <f t="shared" ref="BG6:BO6" si="5">IF(BG8="-",NA(),BG8)</f>
        <v>92.9</v>
      </c>
      <c r="BH6" s="64">
        <f t="shared" si="5"/>
        <v>91.3</v>
      </c>
      <c r="BI6" s="64">
        <f t="shared" si="5"/>
        <v>31.8</v>
      </c>
      <c r="BJ6" s="64">
        <f t="shared" si="5"/>
        <v>-11.2</v>
      </c>
      <c r="BK6" s="64">
        <f t="shared" si="5"/>
        <v>34.700000000000003</v>
      </c>
      <c r="BL6" s="64">
        <f t="shared" si="5"/>
        <v>39.6</v>
      </c>
      <c r="BM6" s="64">
        <f t="shared" si="5"/>
        <v>29</v>
      </c>
      <c r="BN6" s="64">
        <f t="shared" si="5"/>
        <v>32.9</v>
      </c>
      <c r="BO6" s="64">
        <f t="shared" si="5"/>
        <v>-121.8</v>
      </c>
      <c r="BP6" s="61" t="str">
        <f>IF(BP8="-","",IF(BP8="-","【-】","【"&amp;SUBSTITUTE(TEXT(BP8,"#,##0.0"),"-","△")&amp;"】"))</f>
        <v>【△65.9】</v>
      </c>
      <c r="BQ6" s="65">
        <f>IF(BQ8="-",NA(),BQ8)</f>
        <v>3864</v>
      </c>
      <c r="BR6" s="65">
        <f t="shared" ref="BR6:BZ6" si="6">IF(BR8="-",NA(),BR8)</f>
        <v>3586</v>
      </c>
      <c r="BS6" s="65">
        <f t="shared" si="6"/>
        <v>3562</v>
      </c>
      <c r="BT6" s="65">
        <f t="shared" si="6"/>
        <v>1322</v>
      </c>
      <c r="BU6" s="65">
        <f t="shared" si="6"/>
        <v>-288</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102</v>
      </c>
      <c r="CM6" s="63">
        <f t="shared" ref="CM6:CN6" si="7">CM8</f>
        <v>60656</v>
      </c>
      <c r="CN6" s="63">
        <f t="shared" si="7"/>
        <v>400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100</v>
      </c>
      <c r="DL6" s="64">
        <f t="shared" ref="DL6:DT6" si="9">IF(DL8="-",NA(),DL8)</f>
        <v>100</v>
      </c>
      <c r="DM6" s="64">
        <f t="shared" si="9"/>
        <v>100</v>
      </c>
      <c r="DN6" s="64">
        <f t="shared" si="9"/>
        <v>100</v>
      </c>
      <c r="DO6" s="64">
        <f t="shared" si="9"/>
        <v>100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103</v>
      </c>
      <c r="B7" s="60">
        <f t="shared" ref="B7:X7" si="10">B8</f>
        <v>2020</v>
      </c>
      <c r="C7" s="60">
        <f t="shared" si="10"/>
        <v>232297</v>
      </c>
      <c r="D7" s="60">
        <f t="shared" si="10"/>
        <v>47</v>
      </c>
      <c r="E7" s="60">
        <f t="shared" si="10"/>
        <v>14</v>
      </c>
      <c r="F7" s="60">
        <f t="shared" si="10"/>
        <v>0</v>
      </c>
      <c r="G7" s="60">
        <f t="shared" si="10"/>
        <v>4</v>
      </c>
      <c r="H7" s="60" t="str">
        <f t="shared" si="10"/>
        <v>愛知県　豊明市</v>
      </c>
      <c r="I7" s="60" t="str">
        <f t="shared" si="10"/>
        <v>豊明駅南月ぎめ駐車場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10</v>
      </c>
      <c r="S7" s="62" t="str">
        <f t="shared" si="10"/>
        <v>駅</v>
      </c>
      <c r="T7" s="62" t="str">
        <f t="shared" si="10"/>
        <v>無</v>
      </c>
      <c r="U7" s="63">
        <f t="shared" si="10"/>
        <v>1253</v>
      </c>
      <c r="V7" s="63">
        <f t="shared" si="10"/>
        <v>48</v>
      </c>
      <c r="W7" s="63">
        <f t="shared" si="10"/>
        <v>9</v>
      </c>
      <c r="X7" s="62" t="str">
        <f t="shared" si="10"/>
        <v>無</v>
      </c>
      <c r="Y7" s="64">
        <f>Y8</f>
        <v>1872.5</v>
      </c>
      <c r="Z7" s="64">
        <f t="shared" ref="Z7:AH7" si="11">Z8</f>
        <v>1408.8</v>
      </c>
      <c r="AA7" s="64">
        <f t="shared" si="11"/>
        <v>1256.5</v>
      </c>
      <c r="AB7" s="64">
        <f t="shared" si="11"/>
        <v>154.30000000000001</v>
      </c>
      <c r="AC7" s="64">
        <f t="shared" si="11"/>
        <v>92.9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94.7</v>
      </c>
      <c r="BG7" s="64">
        <f t="shared" ref="BG7:BO7" si="14">BG8</f>
        <v>92.9</v>
      </c>
      <c r="BH7" s="64">
        <f t="shared" si="14"/>
        <v>91.3</v>
      </c>
      <c r="BI7" s="64">
        <f t="shared" si="14"/>
        <v>31.8</v>
      </c>
      <c r="BJ7" s="64">
        <f t="shared" si="14"/>
        <v>-11.2</v>
      </c>
      <c r="BK7" s="64">
        <f t="shared" si="14"/>
        <v>34.700000000000003</v>
      </c>
      <c r="BL7" s="64">
        <f t="shared" si="14"/>
        <v>39.6</v>
      </c>
      <c r="BM7" s="64">
        <f t="shared" si="14"/>
        <v>29</v>
      </c>
      <c r="BN7" s="64">
        <f t="shared" si="14"/>
        <v>32.9</v>
      </c>
      <c r="BO7" s="64">
        <f t="shared" si="14"/>
        <v>-121.8</v>
      </c>
      <c r="BP7" s="61"/>
      <c r="BQ7" s="65">
        <f>BQ8</f>
        <v>3864</v>
      </c>
      <c r="BR7" s="65">
        <f t="shared" ref="BR7:BZ7" si="15">BR8</f>
        <v>3586</v>
      </c>
      <c r="BS7" s="65">
        <f t="shared" si="15"/>
        <v>3562</v>
      </c>
      <c r="BT7" s="65">
        <f t="shared" si="15"/>
        <v>1322</v>
      </c>
      <c r="BU7" s="65">
        <f t="shared" si="15"/>
        <v>-288</v>
      </c>
      <c r="BV7" s="65">
        <f t="shared" si="15"/>
        <v>7123</v>
      </c>
      <c r="BW7" s="65">
        <f t="shared" si="15"/>
        <v>8017</v>
      </c>
      <c r="BX7" s="65">
        <f t="shared" si="15"/>
        <v>8137</v>
      </c>
      <c r="BY7" s="65">
        <f t="shared" si="15"/>
        <v>8005</v>
      </c>
      <c r="BZ7" s="65">
        <f t="shared" si="15"/>
        <v>2698</v>
      </c>
      <c r="CA7" s="63"/>
      <c r="CB7" s="64" t="s">
        <v>104</v>
      </c>
      <c r="CC7" s="64" t="s">
        <v>104</v>
      </c>
      <c r="CD7" s="64" t="s">
        <v>104</v>
      </c>
      <c r="CE7" s="64" t="s">
        <v>104</v>
      </c>
      <c r="CF7" s="64" t="s">
        <v>104</v>
      </c>
      <c r="CG7" s="64" t="s">
        <v>104</v>
      </c>
      <c r="CH7" s="64" t="s">
        <v>104</v>
      </c>
      <c r="CI7" s="64" t="s">
        <v>104</v>
      </c>
      <c r="CJ7" s="64" t="s">
        <v>104</v>
      </c>
      <c r="CK7" s="64" t="s">
        <v>102</v>
      </c>
      <c r="CL7" s="61"/>
      <c r="CM7" s="63">
        <f>CM8</f>
        <v>60656</v>
      </c>
      <c r="CN7" s="63">
        <f>CN8</f>
        <v>400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100</v>
      </c>
      <c r="DL7" s="64">
        <f t="shared" ref="DL7:DT7" si="17">DL8</f>
        <v>100</v>
      </c>
      <c r="DM7" s="64">
        <f t="shared" si="17"/>
        <v>100</v>
      </c>
      <c r="DN7" s="64">
        <f t="shared" si="17"/>
        <v>100</v>
      </c>
      <c r="DO7" s="64">
        <f t="shared" si="17"/>
        <v>100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232297</v>
      </c>
      <c r="D8" s="67">
        <v>47</v>
      </c>
      <c r="E8" s="67">
        <v>14</v>
      </c>
      <c r="F8" s="67">
        <v>0</v>
      </c>
      <c r="G8" s="67">
        <v>4</v>
      </c>
      <c r="H8" s="67" t="s">
        <v>105</v>
      </c>
      <c r="I8" s="67" t="s">
        <v>106</v>
      </c>
      <c r="J8" s="67" t="s">
        <v>107</v>
      </c>
      <c r="K8" s="67" t="s">
        <v>108</v>
      </c>
      <c r="L8" s="67" t="s">
        <v>109</v>
      </c>
      <c r="M8" s="67" t="s">
        <v>110</v>
      </c>
      <c r="N8" s="67" t="s">
        <v>111</v>
      </c>
      <c r="O8" s="68" t="s">
        <v>112</v>
      </c>
      <c r="P8" s="69" t="s">
        <v>113</v>
      </c>
      <c r="Q8" s="69" t="s">
        <v>114</v>
      </c>
      <c r="R8" s="70">
        <v>10</v>
      </c>
      <c r="S8" s="69" t="s">
        <v>115</v>
      </c>
      <c r="T8" s="69" t="s">
        <v>116</v>
      </c>
      <c r="U8" s="70">
        <v>1253</v>
      </c>
      <c r="V8" s="70">
        <v>48</v>
      </c>
      <c r="W8" s="70">
        <v>9</v>
      </c>
      <c r="X8" s="69" t="s">
        <v>116</v>
      </c>
      <c r="Y8" s="71">
        <v>1872.5</v>
      </c>
      <c r="Z8" s="71">
        <v>1408.8</v>
      </c>
      <c r="AA8" s="71">
        <v>1256.5</v>
      </c>
      <c r="AB8" s="71">
        <v>154.30000000000001</v>
      </c>
      <c r="AC8" s="71">
        <v>92.9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94.7</v>
      </c>
      <c r="BG8" s="71">
        <v>92.9</v>
      </c>
      <c r="BH8" s="71">
        <v>91.3</v>
      </c>
      <c r="BI8" s="71">
        <v>31.8</v>
      </c>
      <c r="BJ8" s="71">
        <v>-11.2</v>
      </c>
      <c r="BK8" s="71">
        <v>34.700000000000003</v>
      </c>
      <c r="BL8" s="71">
        <v>39.6</v>
      </c>
      <c r="BM8" s="71">
        <v>29</v>
      </c>
      <c r="BN8" s="71">
        <v>32.9</v>
      </c>
      <c r="BO8" s="71">
        <v>-121.8</v>
      </c>
      <c r="BP8" s="68">
        <v>-65.900000000000006</v>
      </c>
      <c r="BQ8" s="72">
        <v>3864</v>
      </c>
      <c r="BR8" s="72">
        <v>3586</v>
      </c>
      <c r="BS8" s="72">
        <v>3562</v>
      </c>
      <c r="BT8" s="73">
        <v>1322</v>
      </c>
      <c r="BU8" s="73">
        <v>-288</v>
      </c>
      <c r="BV8" s="72">
        <v>7123</v>
      </c>
      <c r="BW8" s="72">
        <v>8017</v>
      </c>
      <c r="BX8" s="72">
        <v>8137</v>
      </c>
      <c r="BY8" s="72">
        <v>8005</v>
      </c>
      <c r="BZ8" s="72">
        <v>2698</v>
      </c>
      <c r="CA8" s="70">
        <v>3932</v>
      </c>
      <c r="CB8" s="71" t="s">
        <v>109</v>
      </c>
      <c r="CC8" s="71" t="s">
        <v>109</v>
      </c>
      <c r="CD8" s="71" t="s">
        <v>109</v>
      </c>
      <c r="CE8" s="71" t="s">
        <v>109</v>
      </c>
      <c r="CF8" s="71" t="s">
        <v>109</v>
      </c>
      <c r="CG8" s="71" t="s">
        <v>109</v>
      </c>
      <c r="CH8" s="71" t="s">
        <v>109</v>
      </c>
      <c r="CI8" s="71" t="s">
        <v>109</v>
      </c>
      <c r="CJ8" s="71" t="s">
        <v>109</v>
      </c>
      <c r="CK8" s="71" t="s">
        <v>109</v>
      </c>
      <c r="CL8" s="68" t="s">
        <v>109</v>
      </c>
      <c r="CM8" s="70">
        <v>60656</v>
      </c>
      <c r="CN8" s="70">
        <v>400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62.8</v>
      </c>
      <c r="DF8" s="71">
        <v>62.3</v>
      </c>
      <c r="DG8" s="71">
        <v>87.9</v>
      </c>
      <c r="DH8" s="71">
        <v>56.3</v>
      </c>
      <c r="DI8" s="71">
        <v>70.3</v>
      </c>
      <c r="DJ8" s="68">
        <v>183.4</v>
      </c>
      <c r="DK8" s="71">
        <v>100</v>
      </c>
      <c r="DL8" s="71">
        <v>100</v>
      </c>
      <c r="DM8" s="71">
        <v>100</v>
      </c>
      <c r="DN8" s="71">
        <v>100</v>
      </c>
      <c r="DO8" s="71">
        <v>100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2021-12-17T06:04:07Z</dcterms:created>
  <dcterms:modified xsi:type="dcterms:W3CDTF">2022-02-01T00:58:26Z</dcterms:modified>
  <cp:category/>
</cp:coreProperties>
</file>