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oB/5wdI6vQFBYhHb5aSu29wrweb44tCcThlNAfoHL7WkBODOFgPneQef/K6CAJ8lkiGnHQ3G0zcxLsG6fKrH8g==" workbookSaltValue="dcDIfLNC5IuUojQci0aJRg==" workbookSpinCount="100000" lockStructure="1"/>
  <bookViews>
    <workbookView xWindow="2235"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<sst xmlns="http://schemas.openxmlformats.org/spreadsheetml/2006/main" count="299" uniqueCount="118">
  <si>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</si>
  <si>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</si>
  <si>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</si>
  <si>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</si>
  <si>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</si>
  <si>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</si>
  <si>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</si>
  <si>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</si>
  <si>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</si>
  <si>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</si>
  <si>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</si>
  <si>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</si>
  <si>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</si>
  <si>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</si>
  <si>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</si>
  <si>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</si>
  <si>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</si>
  <si>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</si>
  <si>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</si>
  <si>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</si>
  <si>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</si>
  <si>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</si>
  <si>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</si>
  <si>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</si>
  <si>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</si>
  <si>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</si>
  <si>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</si>
  <si>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</si>
  <si>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</si>
  <si>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</si>
  <si>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</si>
  <si>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</si>
  <si>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</si>
  <si>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</si>
  <si>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</si>
  <si>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</si>
  <si>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</si>
  <si>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</si>
  <si>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</si>
  <si>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</si>
  <si>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</si>
  <si>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</si>
  <si>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</si>
  <si>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</si>
  <si>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</si>
  <si>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</si>
  <si>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</si>
  <si>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</si>
  <si>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</si>
  <si>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</si>
  <si>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</si>
  <si>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</si>
  <si>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</si>
  <si>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</si>
  <si>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</si>
  <si>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</si>
  <si>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</si>
  <si>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</si>
  <si>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</si>
  <si>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</si>
  <si>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</si>
  <si>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</si>
  <si>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</si>
  <si>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</si>
  <si>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</si>
  <si>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</si>
  <si>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</si>
  <si>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</si>
  <si>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</si>
  <si>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</si>
  <si>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</si>
  <si>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</si>
  <si>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</si>
  <si>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</si>
  <si>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</si>
  <si>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</si>
  <si>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</si>
  <si>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</si>
  <si>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</si>
  <si>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</si>
  <si>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</si>
  <si>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</si>
  <si>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</si>
  <si>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</si>
  <si>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</si>
  <si>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</si>
  <si>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</si>
  <si>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</si>
  <si>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</si>
  <si>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</si>
  <si>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</si>
  <si>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</si>
  <si>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</si>
  <si>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</si>
  <si>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</si>
  <si>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</si>
  <si>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</si>
  <si>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</si>
  <si>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</si>
  <si>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</si>
  <si>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</si>
  <si>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</si>
  <si>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</si>
  <si>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</si>
  <si>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</si>
  <si>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</si>
  <si>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</si>
  <si>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</si>
  <si>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</si>
  <si>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</si>
  <si>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</si>
  <si>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</si>
  <si>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</si>
  <si>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</si>
  <si>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</si>
  <si>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平成31年4月に公営企業会計に移行してから間もないため低い数値となっており、全国平均及び類似団体平均値を下回っている。
【②管渠老朽化率】
　平成15年度から整備を進めているが、年数を経過していないため0％となっている。
【③管渠改善率】
　管渠の改善等を行っていないため②管渠老朽化率と同様に0％となっている。
　平成30年度に策定したストックマネジメント計画に基づき、計画的に点検・調査を行い、ライフサイクルコストの低減を図っていく。</t>
    <rPh sb="2" eb="4">
      <t>ユウケイ</t>
    </rPh>
    <rPh sb="4" eb="6">
      <t>コテイ</t>
    </rPh>
    <rPh sb="6" eb="8">
      <t>シサン</t>
    </rPh>
    <rPh sb="8" eb="10">
      <t>ゲンカ</t>
    </rPh>
    <rPh sb="10" eb="12">
      <t>ショウキャク</t>
    </rPh>
    <rPh sb="12" eb="13">
      <t>リツ</t>
    </rPh>
    <rPh sb="16" eb="18">
      <t>ヘイセイ</t>
    </rPh>
    <rPh sb="20" eb="21">
      <t>ネン</t>
    </rPh>
    <rPh sb="22" eb="23">
      <t>ガツ</t>
    </rPh>
    <rPh sb="24" eb="26">
      <t>コウエイ</t>
    </rPh>
    <rPh sb="26" eb="28">
      <t>キギョウ</t>
    </rPh>
    <rPh sb="28" eb="30">
      <t>カイケイ</t>
    </rPh>
    <rPh sb="31" eb="33">
      <t>イコウ</t>
    </rPh>
    <rPh sb="37" eb="38">
      <t>マ</t>
    </rPh>
    <rPh sb="43" eb="44">
      <t>ヒク</t>
    </rPh>
    <rPh sb="45" eb="47">
      <t>スウチ</t>
    </rPh>
    <rPh sb="78" eb="80">
      <t>カンキョ</t>
    </rPh>
    <rPh sb="80" eb="83">
      <t>ロウキュウカ</t>
    </rPh>
    <rPh sb="83" eb="84">
      <t>リツ</t>
    </rPh>
    <rPh sb="87" eb="89">
      <t>ヘイセイ</t>
    </rPh>
    <rPh sb="91" eb="92">
      <t>ネン</t>
    </rPh>
    <rPh sb="92" eb="93">
      <t>ド</t>
    </rPh>
    <rPh sb="95" eb="97">
      <t>セイビ</t>
    </rPh>
    <rPh sb="98" eb="99">
      <t>スス</t>
    </rPh>
    <rPh sb="129" eb="131">
      <t>カンキョ</t>
    </rPh>
    <rPh sb="131" eb="133">
      <t>カイゼン</t>
    </rPh>
    <rPh sb="133" eb="134">
      <t>リツ</t>
    </rPh>
    <rPh sb="137" eb="139">
      <t>カンキョ</t>
    </rPh>
    <rPh sb="140" eb="142">
      <t>カイゼン</t>
    </rPh>
    <rPh sb="142" eb="143">
      <t>トウ</t>
    </rPh>
    <rPh sb="144" eb="145">
      <t>オコナ</t>
    </rPh>
    <rPh sb="153" eb="155">
      <t>カンキョ</t>
    </rPh>
    <rPh sb="155" eb="158">
      <t>ロウキュウカ</t>
    </rPh>
    <rPh sb="158" eb="159">
      <t>リツ</t>
    </rPh>
    <rPh sb="160" eb="162">
      <t>ドウヨウ</t>
    </rPh>
    <phoneticPr fontId="4"/>
  </si>
  <si>
    <t>　供用開始からの年数が浅く使用料収入が少ないため、他会計補助金に依存しているところが大きい状況である。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策定済みであるが、平成31年4月より公営企業会計へ移行したことに伴い、令和4年度中に見直しを行う予定である。今後も経営戦略に基づいて、引き続き経営の健全化・効率化の取り組みを行っていく。</t>
    <rPh sb="13" eb="16">
      <t>シヨウリョウ</t>
    </rPh>
    <rPh sb="16" eb="18">
      <t>シュウニュウ</t>
    </rPh>
    <rPh sb="19" eb="20">
      <t>スク</t>
    </rPh>
    <rPh sb="25" eb="26">
      <t>タ</t>
    </rPh>
    <rPh sb="26" eb="28">
      <t>カイケイ</t>
    </rPh>
    <rPh sb="28" eb="31">
      <t>ホジョキン</t>
    </rPh>
    <phoneticPr fontId="4"/>
  </si>
  <si>
    <t>【①経常収支比率】
　100％を上回っているが、経常収益の約5割を他会計補助金が占めている。処理区域の拡大により使用料収入も増えているが、他会計補助金に依存している状況である。
【②累積欠損金比率】
　現在0％であり、今後も処理区域の拡大による使用料収入の増加が見込まれる。
【③流動比率】
　100％を上回っているが、供用開始からの年数が浅いことと法適用初年度当初に必要な資金を基金から取り崩し現金化したことが主な要因であり、引き続き収入の確保と経費の削減を進めていく必要がある。
【④企業債残高対事業規模比率】
　類似団体平均値を上回っている状況である。今後も整備が計画されており、企業債残高の減少は見込めない状況である。
【⑤経費回収率】
　昨年度に比べ使用料収入は増加し汚水処理費が減少したため昨年度より数値が上昇した。類似団体平均値を上回っているが、汚水処理費に係る公費負担の割合が大きい状況である。
【⑥汚水処理原価】
　昨年度に比べ汚水処理費は減少し有収水量は増加したため、昨年度より数値は減少した。類似団体平均値を上回っているが、⑤経費回収率と同様に汚水処理費に係る公費負担の割合が大きくなっている。今後も経費の削減に努めるとともに接続率の向上を図り、有収水量を増加させていく必要がある。
【⑧水洗化率】
　整備を進め処理区域を拡大しているが、昨年度より減少し、全国平均及び類似団体平均値も下回っているため、使用料収入の増加を図るためにも水洗化率の向上に取り組んでいく必要がある。</t>
    <rPh sb="2" eb="4">
      <t>ケイジョウ</t>
    </rPh>
    <rPh sb="24" eb="26">
      <t>ケイジョウ</t>
    </rPh>
    <rPh sb="29" eb="30">
      <t>ヤク</t>
    </rPh>
    <rPh sb="33" eb="34">
      <t>タ</t>
    </rPh>
    <rPh sb="36" eb="39">
      <t>ホジョキン</t>
    </rPh>
    <rPh sb="91" eb="93">
      <t>ルイセキ</t>
    </rPh>
    <rPh sb="93" eb="95">
      <t>ケッソン</t>
    </rPh>
    <rPh sb="95" eb="96">
      <t>キン</t>
    </rPh>
    <rPh sb="96" eb="98">
      <t>ヒリツ</t>
    </rPh>
    <rPh sb="101" eb="103">
      <t>ゲンザイ</t>
    </rPh>
    <rPh sb="109" eb="111">
      <t>コンゴ</t>
    </rPh>
    <rPh sb="112" eb="114">
      <t>ショリ</t>
    </rPh>
    <rPh sb="114" eb="116">
      <t>クイキ</t>
    </rPh>
    <rPh sb="117" eb="119">
      <t>カクダイ</t>
    </rPh>
    <rPh sb="122" eb="125">
      <t>シヨウリョウ</t>
    </rPh>
    <rPh sb="125" eb="127">
      <t>シュウニュウ</t>
    </rPh>
    <rPh sb="128" eb="130">
      <t>ゾウカ</t>
    </rPh>
    <rPh sb="131" eb="133">
      <t>ミコ</t>
    </rPh>
    <rPh sb="140" eb="142">
      <t>リュウドウ</t>
    </rPh>
    <rPh sb="142" eb="144">
      <t>ヒリツ</t>
    </rPh>
    <rPh sb="152" eb="154">
      <t>ウワマワ</t>
    </rPh>
    <rPh sb="160" eb="162">
      <t>キョウヨウ</t>
    </rPh>
    <rPh sb="162" eb="164">
      <t>カイシ</t>
    </rPh>
    <rPh sb="167" eb="169">
      <t>ネンスウ</t>
    </rPh>
    <rPh sb="170" eb="171">
      <t>アサ</t>
    </rPh>
    <rPh sb="175" eb="176">
      <t>ホウ</t>
    </rPh>
    <rPh sb="176" eb="178">
      <t>テキヨウ</t>
    </rPh>
    <rPh sb="178" eb="181">
      <t>ショネンド</t>
    </rPh>
    <rPh sb="181" eb="183">
      <t>トウショ</t>
    </rPh>
    <rPh sb="184" eb="186">
      <t>ヒツヨウ</t>
    </rPh>
    <rPh sb="187" eb="189">
      <t>シキン</t>
    </rPh>
    <rPh sb="198" eb="201">
      <t>ゲンキンカ</t>
    </rPh>
    <rPh sb="206" eb="207">
      <t>オモ</t>
    </rPh>
    <rPh sb="208" eb="210">
      <t>ヨウイン</t>
    </rPh>
    <rPh sb="224" eb="226">
      <t>ケイヒ</t>
    </rPh>
    <rPh sb="227" eb="229">
      <t>サクゲン</t>
    </rPh>
    <rPh sb="324" eb="327">
      <t>サクネンド</t>
    </rPh>
    <rPh sb="328" eb="329">
      <t>クラ</t>
    </rPh>
    <rPh sb="330" eb="333">
      <t>シヨウリョウ</t>
    </rPh>
    <rPh sb="333" eb="335">
      <t>シュウニュウ</t>
    </rPh>
    <rPh sb="336" eb="338">
      <t>ゾウカ</t>
    </rPh>
    <rPh sb="339" eb="341">
      <t>オスイ</t>
    </rPh>
    <rPh sb="341" eb="343">
      <t>ショリ</t>
    </rPh>
    <rPh sb="343" eb="344">
      <t>ヒ</t>
    </rPh>
    <rPh sb="345" eb="347">
      <t>ゲンショウ</t>
    </rPh>
    <rPh sb="351" eb="354">
      <t>サクネンド</t>
    </rPh>
    <rPh sb="356" eb="358">
      <t>スウチ</t>
    </rPh>
    <rPh sb="359" eb="361">
      <t>ジョウショウ</t>
    </rPh>
    <rPh sb="417" eb="420">
      <t>サクネンド</t>
    </rPh>
    <rPh sb="421" eb="422">
      <t>クラ</t>
    </rPh>
    <rPh sb="423" eb="425">
      <t>オスイ</t>
    </rPh>
    <rPh sb="425" eb="427">
      <t>ショリ</t>
    </rPh>
    <rPh sb="427" eb="428">
      <t>ヒ</t>
    </rPh>
    <rPh sb="429" eb="431">
      <t>ゲンショウ</t>
    </rPh>
    <rPh sb="432" eb="434">
      <t>ユウシュウ</t>
    </rPh>
    <rPh sb="434" eb="436">
      <t>スイリョウ</t>
    </rPh>
    <rPh sb="437" eb="439">
      <t>ゾウカ</t>
    </rPh>
    <rPh sb="444" eb="447">
      <t>サクネンド</t>
    </rPh>
    <rPh sb="449" eb="451">
      <t>スウチ</t>
    </rPh>
    <rPh sb="452" eb="454">
      <t>ゲンショウ</t>
    </rPh>
    <rPh sb="465" eb="466">
      <t>ウエ</t>
    </rPh>
    <rPh sb="562" eb="564">
      <t>セイビ</t>
    </rPh>
    <rPh sb="565" eb="566">
      <t>スス</t>
    </rPh>
    <rPh sb="567" eb="569">
      <t>ショリ</t>
    </rPh>
    <rPh sb="569" eb="571">
      <t>クイキ</t>
    </rPh>
    <rPh sb="572" eb="574">
      <t>カクダイ</t>
    </rPh>
    <rPh sb="580" eb="583">
      <t>サクネンド</t>
    </rPh>
    <rPh sb="585" eb="58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</si>
</sst>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C2-4324-BE01-DA631F63BE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0.03</c:v>
                </c:pt>
              </c:numCache>
            </c:numRef>
          </c:val>
          <c:smooth val="0"/>
          <c:extLst>
            <c:ext xmlns:c16="http://schemas.microsoft.com/office/drawing/2014/chart" uri="{C3380CC4-5D6E-409C-BE32-E72D297353CC}">
              <c16:uniqueId val="{00000001-ABC2-4324-BE01-DA631F63BE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CD-41A4-B8C2-1CD371E0C7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41.81</c:v>
                </c:pt>
                <c:pt idx="4">
                  <c:v>44.35</c:v>
                </c:pt>
              </c:numCache>
            </c:numRef>
          </c:val>
          <c:smooth val="0"/>
          <c:extLst>
            <c:ext xmlns:c16="http://schemas.microsoft.com/office/drawing/2014/chart" uri="{C3380CC4-5D6E-409C-BE32-E72D297353CC}">
              <c16:uniqueId val="{00000001-CFCD-41A4-B8C2-1CD371E0C7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59.68</c:v>
                </c:pt>
                <c:pt idx="4">
                  <c:v>57.71</c:v>
                </c:pt>
              </c:numCache>
            </c:numRef>
          </c:val>
          <c:extLst>
            <c:ext xmlns:c16="http://schemas.microsoft.com/office/drawing/2014/chart" uri="{C3380CC4-5D6E-409C-BE32-E72D297353CC}">
              <c16:uniqueId val="{00000000-DF5E-4E86-A037-4B77D71624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63.54</c:v>
                </c:pt>
                <c:pt idx="4">
                  <c:v>63.65</c:v>
                </c:pt>
              </c:numCache>
            </c:numRef>
          </c:val>
          <c:smooth val="0"/>
          <c:extLst>
            <c:ext xmlns:c16="http://schemas.microsoft.com/office/drawing/2014/chart" uri="{C3380CC4-5D6E-409C-BE32-E72D297353CC}">
              <c16:uniqueId val="{00000001-DF5E-4E86-A037-4B77D71624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112.12</c:v>
                </c:pt>
                <c:pt idx="4">
                  <c:v>114.81</c:v>
                </c:pt>
              </c:numCache>
            </c:numRef>
          </c:val>
          <c:extLst>
            <c:ext xmlns:c16="http://schemas.microsoft.com/office/drawing/2014/chart" uri="{C3380CC4-5D6E-409C-BE32-E72D297353CC}">
              <c16:uniqueId val="{00000000-0405-4A7B-87F2-01F9EA8273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101.29</c:v>
                </c:pt>
                <c:pt idx="4">
                  <c:v>105.2</c:v>
                </c:pt>
              </c:numCache>
            </c:numRef>
          </c:val>
          <c:smooth val="0"/>
          <c:extLst>
            <c:ext xmlns:c16="http://schemas.microsoft.com/office/drawing/2014/chart" uri="{C3380CC4-5D6E-409C-BE32-E72D297353CC}">
              <c16:uniqueId val="{00000001-0405-4A7B-87F2-01F9EA8273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2.13</c:v>
                </c:pt>
                <c:pt idx="4">
                  <c:v>4.05</c:v>
                </c:pt>
              </c:numCache>
            </c:numRef>
          </c:val>
          <c:extLst>
            <c:ext xmlns:c16="http://schemas.microsoft.com/office/drawing/2014/chart" uri="{C3380CC4-5D6E-409C-BE32-E72D297353CC}">
              <c16:uniqueId val="{00000000-369E-46F6-8881-3F2D944BC5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4.83</c:v>
                </c:pt>
                <c:pt idx="4">
                  <c:v>6.42</c:v>
                </c:pt>
              </c:numCache>
            </c:numRef>
          </c:val>
          <c:smooth val="0"/>
          <c:extLst>
            <c:ext xmlns:c16="http://schemas.microsoft.com/office/drawing/2014/chart" uri="{C3380CC4-5D6E-409C-BE32-E72D297353CC}">
              <c16:uniqueId val="{00000001-369E-46F6-8881-3F2D944BC5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F0-42C4-90CC-E38CBC912B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BF0-42C4-90CC-E38CBC912B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B6F-4C66-AD3B-5F2CD965C1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46.03</c:v>
                </c:pt>
                <c:pt idx="4">
                  <c:v>47.88</c:v>
                </c:pt>
              </c:numCache>
            </c:numRef>
          </c:val>
          <c:smooth val="0"/>
          <c:extLst>
            <c:ext xmlns:c16="http://schemas.microsoft.com/office/drawing/2014/chart" uri="{C3380CC4-5D6E-409C-BE32-E72D297353CC}">
              <c16:uniqueId val="{00000001-2B6F-4C66-AD3B-5F2CD965C1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157.54</c:v>
                </c:pt>
                <c:pt idx="4">
                  <c:v>169.05</c:v>
                </c:pt>
              </c:numCache>
            </c:numRef>
          </c:val>
          <c:extLst>
            <c:ext xmlns:c16="http://schemas.microsoft.com/office/drawing/2014/chart" uri="{C3380CC4-5D6E-409C-BE32-E72D297353CC}">
              <c16:uniqueId val="{00000000-AABA-444F-A2E3-EAA71A8763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159.65</c:v>
                </c:pt>
                <c:pt idx="4">
                  <c:v>151.49</c:v>
                </c:pt>
              </c:numCache>
            </c:numRef>
          </c:val>
          <c:smooth val="0"/>
          <c:extLst>
            <c:ext xmlns:c16="http://schemas.microsoft.com/office/drawing/2014/chart" uri="{C3380CC4-5D6E-409C-BE32-E72D297353CC}">
              <c16:uniqueId val="{00000001-AABA-444F-A2E3-EAA71A8763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5176.32</c:v>
                </c:pt>
                <c:pt idx="4">
                  <c:v>4964.92</c:v>
                </c:pt>
              </c:numCache>
            </c:numRef>
          </c:val>
          <c:extLst>
            <c:ext xmlns:c16="http://schemas.microsoft.com/office/drawing/2014/chart" uri="{C3380CC4-5D6E-409C-BE32-E72D297353CC}">
              <c16:uniqueId val="{00000000-271B-41BA-BC8A-9BD1C5BCA1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2154.8200000000002</c:v>
                </c:pt>
                <c:pt idx="4">
                  <c:v>2103.92</c:v>
                </c:pt>
              </c:numCache>
            </c:numRef>
          </c:val>
          <c:smooth val="0"/>
          <c:extLst>
            <c:ext xmlns:c16="http://schemas.microsoft.com/office/drawing/2014/chart" uri="{C3380CC4-5D6E-409C-BE32-E72D297353CC}">
              <c16:uniqueId val="{00000001-271B-41BA-BC8A-9BD1C5BCA1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80.06</c:v>
                </c:pt>
                <c:pt idx="4">
                  <c:v>91.14</c:v>
                </c:pt>
              </c:numCache>
            </c:numRef>
          </c:val>
          <c:extLst>
            <c:ext xmlns:c16="http://schemas.microsoft.com/office/drawing/2014/chart" uri="{C3380CC4-5D6E-409C-BE32-E72D297353CC}">
              <c16:uniqueId val="{00000000-B37B-43E5-8445-8BFCFAD871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73.63</c:v>
                </c:pt>
                <c:pt idx="4">
                  <c:v>83.47</c:v>
                </c:pt>
              </c:numCache>
            </c:numRef>
          </c:val>
          <c:smooth val="0"/>
          <c:extLst>
            <c:ext xmlns:c16="http://schemas.microsoft.com/office/drawing/2014/chart" uri="{C3380CC4-5D6E-409C-BE32-E72D297353CC}">
              <c16:uniqueId val="{00000001-B37B-43E5-8445-8BFCFAD871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201.04</c:v>
                </c:pt>
                <c:pt idx="4">
                  <c:v>175.9</c:v>
                </c:pt>
              </c:numCache>
            </c:numRef>
          </c:val>
          <c:extLst>
            <c:ext xmlns:c16="http://schemas.microsoft.com/office/drawing/2014/chart" uri="{C3380CC4-5D6E-409C-BE32-E72D297353CC}">
              <c16:uniqueId val="{00000000-B1DF-4930-B5A2-C084D66784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193.18</c:v>
                </c:pt>
                <c:pt idx="4">
                  <c:v>171.43</c:v>
                </c:pt>
              </c:numCache>
            </c:numRef>
          </c:val>
          <c:smooth val="0"/>
          <c:extLst>
            <c:ext xmlns:c16="http://schemas.microsoft.com/office/drawing/2014/chart" uri="{C3380CC4-5D6E-409C-BE32-E72D297353CC}">
              <c16:uniqueId val="{00000001-B1DF-4930-B5A2-C084D66784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愛西市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62648</v>
      </c>
      <c r="AM8" s="51"/>
      <c r="AN8" s="51"/>
      <c r="AO8" s="51"/>
      <c r="AP8" s="51"/>
      <c r="AQ8" s="51"/>
      <c r="AR8" s="51"/>
      <c r="AS8" s="51"/>
      <c r="AT8" s="46">
        <f>データ!T6</f>
        <v>66.680000000000007</v>
      </c>
      <c r="AU8" s="46"/>
      <c r="AV8" s="46"/>
      <c r="AW8" s="46"/>
      <c r="AX8" s="46"/>
      <c r="AY8" s="46"/>
      <c r="AZ8" s="46"/>
      <c r="BA8" s="46"/>
      <c r="BB8" s="46">
        <f>データ!U6</f>
        <v>939.53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46.53</v>
      </c>
      <c r="J10" s="46"/>
      <c r="K10" s="46"/>
      <c r="L10" s="46"/>
      <c r="M10" s="46"/>
      <c r="N10" s="46"/>
      <c r="O10" s="46"/>
      <c r="P10" s="46">
        <f>データ!P6</f>
        <v>33.94</v>
      </c>
      <c r="Q10" s="46"/>
      <c r="R10" s="46"/>
      <c r="S10" s="46"/>
      <c r="T10" s="46"/>
      <c r="U10" s="46"/>
      <c r="V10" s="46"/>
      <c r="W10" s="46">
        <f>データ!Q6</f>
        <v>90.46</v>
      </c>
      <c r="X10" s="46"/>
      <c r="Y10" s="46"/>
      <c r="Z10" s="46"/>
      <c r="AA10" s="46"/>
      <c r="AB10" s="46"/>
      <c r="AC10" s="46"/>
      <c r="AD10" s="51">
        <f>データ!R6</f>
        <v>3300</v>
      </c>
      <c r="AE10" s="51"/>
      <c r="AF10" s="51"/>
      <c r="AG10" s="51"/>
      <c r="AH10" s="51"/>
      <c r="AI10" s="51"/>
      <c r="AJ10" s="51"/>
      <c r="AK10" s="2"/>
      <c r="AL10" s="51">
        <f>データ!V6</f>
        <v>21187</v>
      </c>
      <c r="AM10" s="51"/>
      <c r="AN10" s="51"/>
      <c r="AO10" s="51"/>
      <c r="AP10" s="51"/>
      <c r="AQ10" s="51"/>
      <c r="AR10" s="51"/>
      <c r="AS10" s="51"/>
      <c r="AT10" s="46">
        <f>データ!W6</f>
        <v>3.81</v>
      </c>
      <c r="AU10" s="46"/>
      <c r="AV10" s="46"/>
      <c r="AW10" s="46"/>
      <c r="AX10" s="46"/>
      <c r="AY10" s="46"/>
      <c r="AZ10" s="46"/>
      <c r="BA10" s="46"/>
      <c r="BB10" s="46">
        <f>データ!X6</f>
        <v>5560.89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PycLQhRolldTJ6Hp7l5SEPxiUAH2RC9ja9nejjXih3f62dkp8qIPjQH/85QumBbsU3LpPhLRfYhyZBT98z30g==" saltValue="rpOeakjTTuZIwOVI/dly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232327</v>
      </c>
      <c r="D6" s="33">
        <f t="shared" si="3"/>
        <v>46</v>
      </c>
      <c r="E6" s="33">
        <f t="shared" si="3"/>
        <v>17</v>
      </c>
      <c r="F6" s="33">
        <f t="shared" si="3"/>
        <v>1</v>
      </c>
      <c r="G6" s="33">
        <f t="shared" si="3"/>
        <v>0</v>
      </c>
      <c r="H6" s="33" t="str">
        <f t="shared" si="3"/>
        <v>愛知県　愛西市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46.53</v>
      </c>
      <c r="P6" s="34">
        <f t="shared" si="3"/>
        <v>33.94</v>
      </c>
      <c r="Q6" s="34">
        <f t="shared" si="3"/>
        <v>90.46</v>
      </c>
      <c r="R6" s="34">
        <f t="shared" si="3"/>
        <v>3300</v>
      </c>
      <c r="S6" s="34">
        <f t="shared" si="3"/>
        <v>62648</v>
      </c>
      <c r="T6" s="34">
        <f t="shared" si="3"/>
        <v>66.680000000000007</v>
      </c>
      <c r="U6" s="34">
        <f t="shared" si="3"/>
        <v>939.53</v>
      </c>
      <c r="V6" s="34">
        <f t="shared" si="3"/>
        <v>21187</v>
      </c>
      <c r="W6" s="34">
        <f t="shared" si="3"/>
        <v>3.81</v>
      </c>
      <c r="X6" s="34">
        <f t="shared" si="3"/>
        <v>5560.89</v>
      </c>
      <c r="Y6" s="35" t="str">
        <f>IF(Y7="",NA(),Y7)</f>
        <v>-</v>
      </c>
      <c r="Z6" s="35" t="str">
        <f t="shared" ref="Z6:AH6" si="4">IF(Z7="",NA(),Z7)</f>
        <v>-</v>
      </c>
      <c r="AA6" s="35" t="str">
        <f t="shared" si="4"/>
        <v>-</v>
      </c>
      <c r="AB6" s="35">
        <f t="shared" si="4"/>
        <v>112.12</v>
      </c>
      <c r="AC6" s="35">
        <f t="shared" si="4"/>
        <v>114.81</v>
      </c>
      <c r="AD6" s="35" t="str">
        <f t="shared" si="4"/>
        <v>-</v>
      </c>
      <c r="AE6" s="35" t="str">
        <f t="shared" si="4"/>
        <v>-</v>
      </c>
      <c r="AF6" s="35" t="str">
        <f t="shared" si="4"/>
        <v>-</v>
      </c>
      <c r="AG6" s="35">
        <f t="shared" si="4"/>
        <v>101.29</v>
      </c>
      <c r="AH6" s="35">
        <f t="shared" si="4"/>
        <v>105.2</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46.03</v>
      </c>
      <c r="AS6" s="35">
        <f t="shared" si="5"/>
        <v>47.88</v>
      </c>
      <c r="AT6" s="34" t="str">
        <f>IF(AT7="","",IF(AT7="-","【-】","【"&amp;SUBSTITUTE(TEXT(AT7,"#,##0.00"),"-","△")&amp;"】"))</f>
        <v>【3.64】</v>
      </c>
      <c r="AU6" s="35" t="str">
        <f>IF(AU7="",NA(),AU7)</f>
        <v>-</v>
      </c>
      <c r="AV6" s="35" t="str">
        <f t="shared" ref="AV6:BD6" si="6">IF(AV7="",NA(),AV7)</f>
        <v>-</v>
      </c>
      <c r="AW6" s="35" t="str">
        <f t="shared" si="6"/>
        <v>-</v>
      </c>
      <c r="AX6" s="35">
        <f t="shared" si="6"/>
        <v>157.54</v>
      </c>
      <c r="AY6" s="35">
        <f t="shared" si="6"/>
        <v>169.05</v>
      </c>
      <c r="AZ6" s="35" t="str">
        <f t="shared" si="6"/>
        <v>-</v>
      </c>
      <c r="BA6" s="35" t="str">
        <f t="shared" si="6"/>
        <v>-</v>
      </c>
      <c r="BB6" s="35" t="str">
        <f t="shared" si="6"/>
        <v>-</v>
      </c>
      <c r="BC6" s="35">
        <f t="shared" si="6"/>
        <v>159.65</v>
      </c>
      <c r="BD6" s="35">
        <f t="shared" si="6"/>
        <v>151.49</v>
      </c>
      <c r="BE6" s="34" t="str">
        <f>IF(BE7="","",IF(BE7="-","【-】","【"&amp;SUBSTITUTE(TEXT(BE7,"#,##0.00"),"-","△")&amp;"】"))</f>
        <v>【67.52】</v>
      </c>
      <c r="BF6" s="35" t="str">
        <f>IF(BF7="",NA(),BF7)</f>
        <v>-</v>
      </c>
      <c r="BG6" s="35" t="str">
        <f t="shared" ref="BG6:BO6" si="7">IF(BG7="",NA(),BG7)</f>
        <v>-</v>
      </c>
      <c r="BH6" s="35" t="str">
        <f t="shared" si="7"/>
        <v>-</v>
      </c>
      <c r="BI6" s="35">
        <f t="shared" si="7"/>
        <v>5176.32</v>
      </c>
      <c r="BJ6" s="35">
        <f t="shared" si="7"/>
        <v>4964.92</v>
      </c>
      <c r="BK6" s="35" t="str">
        <f t="shared" si="7"/>
        <v>-</v>
      </c>
      <c r="BL6" s="35" t="str">
        <f t="shared" si="7"/>
        <v>-</v>
      </c>
      <c r="BM6" s="35" t="str">
        <f t="shared" si="7"/>
        <v>-</v>
      </c>
      <c r="BN6" s="35">
        <f t="shared" si="7"/>
        <v>2154.8200000000002</v>
      </c>
      <c r="BO6" s="35">
        <f t="shared" si="7"/>
        <v>2103.92</v>
      </c>
      <c r="BP6" s="34" t="str">
        <f>IF(BP7="","",IF(BP7="-","【-】","【"&amp;SUBSTITUTE(TEXT(BP7,"#,##0.00"),"-","△")&amp;"】"))</f>
        <v>【705.21】</v>
      </c>
      <c r="BQ6" s="35" t="str">
        <f>IF(BQ7="",NA(),BQ7)</f>
        <v>-</v>
      </c>
      <c r="BR6" s="35" t="str">
        <f t="shared" ref="BR6:BZ6" si="8">IF(BR7="",NA(),BR7)</f>
        <v>-</v>
      </c>
      <c r="BS6" s="35" t="str">
        <f t="shared" si="8"/>
        <v>-</v>
      </c>
      <c r="BT6" s="35">
        <f t="shared" si="8"/>
        <v>80.06</v>
      </c>
      <c r="BU6" s="35">
        <f t="shared" si="8"/>
        <v>91.14</v>
      </c>
      <c r="BV6" s="35" t="str">
        <f t="shared" si="8"/>
        <v>-</v>
      </c>
      <c r="BW6" s="35" t="str">
        <f t="shared" si="8"/>
        <v>-</v>
      </c>
      <c r="BX6" s="35" t="str">
        <f t="shared" si="8"/>
        <v>-</v>
      </c>
      <c r="BY6" s="35">
        <f t="shared" si="8"/>
        <v>73.63</v>
      </c>
      <c r="BZ6" s="35">
        <f t="shared" si="8"/>
        <v>83.47</v>
      </c>
      <c r="CA6" s="34" t="str">
        <f>IF(CA7="","",IF(CA7="-","【-】","【"&amp;SUBSTITUTE(TEXT(CA7,"#,##0.00"),"-","△")&amp;"】"))</f>
        <v>【98.96】</v>
      </c>
      <c r="CB6" s="35" t="str">
        <f>IF(CB7="",NA(),CB7)</f>
        <v>-</v>
      </c>
      <c r="CC6" s="35" t="str">
        <f t="shared" ref="CC6:CK6" si="9">IF(CC7="",NA(),CC7)</f>
        <v>-</v>
      </c>
      <c r="CD6" s="35" t="str">
        <f t="shared" si="9"/>
        <v>-</v>
      </c>
      <c r="CE6" s="35">
        <f t="shared" si="9"/>
        <v>201.04</v>
      </c>
      <c r="CF6" s="35">
        <f t="shared" si="9"/>
        <v>175.9</v>
      </c>
      <c r="CG6" s="35" t="str">
        <f t="shared" si="9"/>
        <v>-</v>
      </c>
      <c r="CH6" s="35" t="str">
        <f t="shared" si="9"/>
        <v>-</v>
      </c>
      <c r="CI6" s="35" t="str">
        <f t="shared" si="9"/>
        <v>-</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41.81</v>
      </c>
      <c r="CV6" s="35">
        <f t="shared" si="10"/>
        <v>44.35</v>
      </c>
      <c r="CW6" s="34" t="str">
        <f>IF(CW7="","",IF(CW7="-","【-】","【"&amp;SUBSTITUTE(TEXT(CW7,"#,##0.00"),"-","△")&amp;"】"))</f>
        <v>【59.57】</v>
      </c>
      <c r="CX6" s="35" t="str">
        <f>IF(CX7="",NA(),CX7)</f>
        <v>-</v>
      </c>
      <c r="CY6" s="35" t="str">
        <f t="shared" ref="CY6:DG6" si="11">IF(CY7="",NA(),CY7)</f>
        <v>-</v>
      </c>
      <c r="CZ6" s="35" t="str">
        <f t="shared" si="11"/>
        <v>-</v>
      </c>
      <c r="DA6" s="35">
        <f t="shared" si="11"/>
        <v>59.68</v>
      </c>
      <c r="DB6" s="35">
        <f t="shared" si="11"/>
        <v>57.71</v>
      </c>
      <c r="DC6" s="35" t="str">
        <f t="shared" si="11"/>
        <v>-</v>
      </c>
      <c r="DD6" s="35" t="str">
        <f t="shared" si="11"/>
        <v>-</v>
      </c>
      <c r="DE6" s="35" t="str">
        <f t="shared" si="11"/>
        <v>-</v>
      </c>
      <c r="DF6" s="35">
        <f t="shared" si="11"/>
        <v>63.54</v>
      </c>
      <c r="DG6" s="35">
        <f t="shared" si="11"/>
        <v>63.65</v>
      </c>
      <c r="DH6" s="34" t="str">
        <f>IF(DH7="","",IF(DH7="-","【-】","【"&amp;SUBSTITUTE(TEXT(DH7,"#,##0.00"),"-","△")&amp;"】"))</f>
        <v>【95.57】</v>
      </c>
      <c r="DI6" s="35" t="str">
        <f>IF(DI7="",NA(),DI7)</f>
        <v>-</v>
      </c>
      <c r="DJ6" s="35" t="str">
        <f t="shared" ref="DJ6:DR6" si="12">IF(DJ7="",NA(),DJ7)</f>
        <v>-</v>
      </c>
      <c r="DK6" s="35" t="str">
        <f t="shared" si="12"/>
        <v>-</v>
      </c>
      <c r="DL6" s="35">
        <f t="shared" si="12"/>
        <v>2.13</v>
      </c>
      <c r="DM6" s="35">
        <f t="shared" si="12"/>
        <v>4.05</v>
      </c>
      <c r="DN6" s="35" t="str">
        <f t="shared" si="12"/>
        <v>-</v>
      </c>
      <c r="DO6" s="35" t="str">
        <f t="shared" si="12"/>
        <v>-</v>
      </c>
      <c r="DP6" s="35" t="str">
        <f t="shared" si="12"/>
        <v>-</v>
      </c>
      <c r="DQ6" s="35">
        <f t="shared" si="12"/>
        <v>4.83</v>
      </c>
      <c r="DR6" s="35">
        <f t="shared" si="12"/>
        <v>6.42</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0.03</v>
      </c>
      <c r="EO6" s="34" t="str">
        <f>IF(EO7="","",IF(EO7="-","【-】","【"&amp;SUBSTITUTE(TEXT(EO7,"#,##0.00"),"-","△")&amp;"】"))</f>
        <v>【0.30】</v>
      </c>
    </row>
    <row r="7" spans="1:148" s="36" customFormat="1" x14ac:dyDescent="0.15">
      <c r="A7" s="28"/>
      <c r="B7" s="37">
        <v>2020</v>
      </c>
      <c r="C7" s="37">
        <v>232327</v>
      </c>
      <c r="D7" s="37">
        <v>46</v>
      </c>
      <c r="E7" s="37">
        <v>17</v>
      </c>
      <c r="F7" s="37">
        <v>1</v>
      </c>
      <c r="G7" s="37">
        <v>0</v>
      </c>
      <c r="H7" s="37" t="s">
        <v>96</v>
      </c>
      <c r="I7" s="37" t="s">
        <v>97</v>
      </c>
      <c r="J7" s="37" t="s">
        <v>98</v>
      </c>
      <c r="K7" s="37" t="s">
        <v>99</v>
      </c>
      <c r="L7" s="37" t="s">
        <v>100</v>
      </c>
      <c r="M7" s="37" t="s">
        <v>101</v>
      </c>
      <c r="N7" s="38" t="s">
        <v>102</v>
      </c>
      <c r="O7" s="38">
        <v>46.53</v>
      </c>
      <c r="P7" s="38">
        <v>33.94</v>
      </c>
      <c r="Q7" s="38">
        <v>90.46</v>
      </c>
      <c r="R7" s="38">
        <v>3300</v>
      </c>
      <c r="S7" s="38">
        <v>62648</v>
      </c>
      <c r="T7" s="38">
        <v>66.680000000000007</v>
      </c>
      <c r="U7" s="38">
        <v>939.53</v>
      </c>
      <c r="V7" s="38">
        <v>21187</v>
      </c>
      <c r="W7" s="38">
        <v>3.81</v>
      </c>
      <c r="X7" s="38">
        <v>5560.89</v>
      </c>
      <c r="Y7" s="38" t="s">
        <v>102</v>
      </c>
      <c r="Z7" s="38" t="s">
        <v>102</v>
      </c>
      <c r="AA7" s="38" t="s">
        <v>102</v>
      </c>
      <c r="AB7" s="38">
        <v>112.12</v>
      </c>
      <c r="AC7" s="38">
        <v>114.81</v>
      </c>
      <c r="AD7" s="38" t="s">
        <v>102</v>
      </c>
      <c r="AE7" s="38" t="s">
        <v>102</v>
      </c>
      <c r="AF7" s="38" t="s">
        <v>102</v>
      </c>
      <c r="AG7" s="38">
        <v>101.29</v>
      </c>
      <c r="AH7" s="38">
        <v>105.2</v>
      </c>
      <c r="AI7" s="38">
        <v>106.67</v>
      </c>
      <c r="AJ7" s="38" t="s">
        <v>102</v>
      </c>
      <c r="AK7" s="38" t="s">
        <v>102</v>
      </c>
      <c r="AL7" s="38" t="s">
        <v>102</v>
      </c>
      <c r="AM7" s="38">
        <v>0</v>
      </c>
      <c r="AN7" s="38">
        <v>0</v>
      </c>
      <c r="AO7" s="38" t="s">
        <v>102</v>
      </c>
      <c r="AP7" s="38" t="s">
        <v>102</v>
      </c>
      <c r="AQ7" s="38" t="s">
        <v>102</v>
      </c>
      <c r="AR7" s="38">
        <v>46.03</v>
      </c>
      <c r="AS7" s="38">
        <v>47.88</v>
      </c>
      <c r="AT7" s="38">
        <v>3.64</v>
      </c>
      <c r="AU7" s="38" t="s">
        <v>102</v>
      </c>
      <c r="AV7" s="38" t="s">
        <v>102</v>
      </c>
      <c r="AW7" s="38" t="s">
        <v>102</v>
      </c>
      <c r="AX7" s="38">
        <v>157.54</v>
      </c>
      <c r="AY7" s="38">
        <v>169.05</v>
      </c>
      <c r="AZ7" s="38" t="s">
        <v>102</v>
      </c>
      <c r="BA7" s="38" t="s">
        <v>102</v>
      </c>
      <c r="BB7" s="38" t="s">
        <v>102</v>
      </c>
      <c r="BC7" s="38">
        <v>159.65</v>
      </c>
      <c r="BD7" s="38">
        <v>151.49</v>
      </c>
      <c r="BE7" s="38">
        <v>67.52</v>
      </c>
      <c r="BF7" s="38" t="s">
        <v>102</v>
      </c>
      <c r="BG7" s="38" t="s">
        <v>102</v>
      </c>
      <c r="BH7" s="38" t="s">
        <v>102</v>
      </c>
      <c r="BI7" s="38">
        <v>5176.32</v>
      </c>
      <c r="BJ7" s="38">
        <v>4964.92</v>
      </c>
      <c r="BK7" s="38" t="s">
        <v>102</v>
      </c>
      <c r="BL7" s="38" t="s">
        <v>102</v>
      </c>
      <c r="BM7" s="38" t="s">
        <v>102</v>
      </c>
      <c r="BN7" s="38">
        <v>2154.8200000000002</v>
      </c>
      <c r="BO7" s="38">
        <v>2103.92</v>
      </c>
      <c r="BP7" s="38">
        <v>705.21</v>
      </c>
      <c r="BQ7" s="38" t="s">
        <v>102</v>
      </c>
      <c r="BR7" s="38" t="s">
        <v>102</v>
      </c>
      <c r="BS7" s="38" t="s">
        <v>102</v>
      </c>
      <c r="BT7" s="38">
        <v>80.06</v>
      </c>
      <c r="BU7" s="38">
        <v>91.14</v>
      </c>
      <c r="BV7" s="38" t="s">
        <v>102</v>
      </c>
      <c r="BW7" s="38" t="s">
        <v>102</v>
      </c>
      <c r="BX7" s="38" t="s">
        <v>102</v>
      </c>
      <c r="BY7" s="38">
        <v>73.63</v>
      </c>
      <c r="BZ7" s="38">
        <v>83.47</v>
      </c>
      <c r="CA7" s="38">
        <v>98.96</v>
      </c>
      <c r="CB7" s="38" t="s">
        <v>102</v>
      </c>
      <c r="CC7" s="38" t="s">
        <v>102</v>
      </c>
      <c r="CD7" s="38" t="s">
        <v>102</v>
      </c>
      <c r="CE7" s="38">
        <v>201.04</v>
      </c>
      <c r="CF7" s="38">
        <v>175.9</v>
      </c>
      <c r="CG7" s="38" t="s">
        <v>102</v>
      </c>
      <c r="CH7" s="38" t="s">
        <v>102</v>
      </c>
      <c r="CI7" s="38" t="s">
        <v>102</v>
      </c>
      <c r="CJ7" s="38">
        <v>193.18</v>
      </c>
      <c r="CK7" s="38">
        <v>171.43</v>
      </c>
      <c r="CL7" s="38">
        <v>134.52000000000001</v>
      </c>
      <c r="CM7" s="38" t="s">
        <v>102</v>
      </c>
      <c r="CN7" s="38" t="s">
        <v>102</v>
      </c>
      <c r="CO7" s="38" t="s">
        <v>102</v>
      </c>
      <c r="CP7" s="38" t="s">
        <v>102</v>
      </c>
      <c r="CQ7" s="38" t="s">
        <v>102</v>
      </c>
      <c r="CR7" s="38" t="s">
        <v>102</v>
      </c>
      <c r="CS7" s="38" t="s">
        <v>102</v>
      </c>
      <c r="CT7" s="38" t="s">
        <v>102</v>
      </c>
      <c r="CU7" s="38">
        <v>41.81</v>
      </c>
      <c r="CV7" s="38">
        <v>44.35</v>
      </c>
      <c r="CW7" s="38">
        <v>59.57</v>
      </c>
      <c r="CX7" s="38" t="s">
        <v>102</v>
      </c>
      <c r="CY7" s="38" t="s">
        <v>102</v>
      </c>
      <c r="CZ7" s="38" t="s">
        <v>102</v>
      </c>
      <c r="DA7" s="38">
        <v>59.68</v>
      </c>
      <c r="DB7" s="38">
        <v>57.71</v>
      </c>
      <c r="DC7" s="38" t="s">
        <v>102</v>
      </c>
      <c r="DD7" s="38" t="s">
        <v>102</v>
      </c>
      <c r="DE7" s="38" t="s">
        <v>102</v>
      </c>
      <c r="DF7" s="38">
        <v>63.54</v>
      </c>
      <c r="DG7" s="38">
        <v>63.65</v>
      </c>
      <c r="DH7" s="38">
        <v>95.57</v>
      </c>
      <c r="DI7" s="38" t="s">
        <v>102</v>
      </c>
      <c r="DJ7" s="38" t="s">
        <v>102</v>
      </c>
      <c r="DK7" s="38" t="s">
        <v>102</v>
      </c>
      <c r="DL7" s="38">
        <v>2.13</v>
      </c>
      <c r="DM7" s="38">
        <v>4.05</v>
      </c>
      <c r="DN7" s="38" t="s">
        <v>102</v>
      </c>
      <c r="DO7" s="38" t="s">
        <v>102</v>
      </c>
      <c r="DP7" s="38" t="s">
        <v>102</v>
      </c>
      <c r="DQ7" s="38">
        <v>4.83</v>
      </c>
      <c r="DR7" s="38">
        <v>6.42</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2022-01-21T01:42:50Z</cp:lastPrinted>
  <dcterms:created xsi:type="dcterms:W3CDTF">2021-12-03T07:14:12Z</dcterms:created>
  <dcterms:modified xsi:type="dcterms:W3CDTF">2022-02-03T10:12:00Z</dcterms:modified>
  <cp:category/>
</cp:coreProperties>
</file>