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4★③完成版データ（事業ごと）\01上水道\"/>
    </mc:Choice>
  </mc:AlternateContent>
  <workbookProtection workbookAlgorithmName="SHA-512" workbookHashValue="0UWvYpDz3oFVxEgvlFgBLl8+DgowGxImenI3DGYHWNHcSNX/IfiJ9UwjhbfD9sRId65JSyvD3Ch7s0lKlX2BsQ==" workbookSaltValue="JcAKY1CzQ7fqhVIJGnHvcA==" workbookSpinCount="100000" lockStructure="1"/>
  <bookViews>
    <workbookView xWindow="0" yWindow="0" windowWidth="20490" windowHeight="73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<sst xmlns="http://schemas.openxmlformats.org/spreadsheetml/2006/main" count="228" uniqueCount="113">
  <si>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</si>
  <si>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</si>
  <si>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</si>
  <si>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</si>
  <si>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</si>
  <si>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</si>
  <si>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</si>
  <si>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</si>
  <si>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</si>
  <si>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</si>
  <si>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</si>
  <si>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</si>
  <si>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</si>
  <si>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</si>
  <si>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</si>
  <si>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</si>
  <si>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</si>
  <si>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</si>
  <si>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</si>
  <si>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</si>
  <si>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</si>
  <si>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</si>
  <si>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</si>
  <si>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</si>
  <si>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</si>
  <si>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</si>
  <si>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</si>
  <si>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</si>
  <si>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</si>
  <si>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</si>
  <si>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</si>
  <si>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</si>
  <si>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</si>
  <si>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</si>
  <si>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</si>
  <si>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</si>
  <si>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</si>
  <si>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</si>
  <si>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</si>
  <si>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</si>
  <si>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</si>
  <si>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</si>
  <si>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</si>
  <si>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</si>
  <si>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</si>
  <si>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</si>
  <si>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</si>
  <si>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</si>
  <si>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</si>
  <si>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</si>
  <si>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</si>
  <si>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</si>
  <si>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</si>
  <si>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</si>
  <si>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</si>
  <si>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</si>
  <si>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</si>
  <si>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</si>
  <si>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</si>
  <si>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</si>
  <si>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</si>
  <si>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</si>
  <si>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</si>
  <si>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</si>
  <si>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</si>
  <si>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</si>
  <si>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</si>
  <si>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</si>
  <si>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</si>
  <si>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</si>
  <si>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</si>
  <si>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</si>
  <si>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</si>
  <si>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</si>
  <si>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</si>
  <si>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</si>
  <si>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</si>
  <si>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</si>
  <si>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</si>
  <si>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</si>
  <si>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</si>
  <si>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</si>
  <si>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</si>
  <si>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</si>
  <si>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</si>
  <si>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</si>
  <si>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</si>
  <si>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</si>
  <si>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</si>
  <si>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</si>
  <si>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</si>
  <si>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</si>
  <si>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</si>
  <si>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南知多町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</si>
  <si>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</si>
  <si>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</si>
  <si>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</si>
  <si>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</si>
  <si>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</si>
  <si>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</si>
  <si>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</si>
  <si>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</si>
  <si>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</si>
  <si>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</si>
  <si>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</si>
  <si>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</si>
  <si>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</si>
  <si>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</si>
  <si>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</si>
  <si>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</si>
  <si>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27年度作成の「南知多町水道施設更新計画（平成28年度～令和7年度）」により進めてきた大口径管路の耐震化がほぼ完了したため、③管路更新率が類似団体の平均値を下回る数値となった。また、①有形固定資産減価償却率が年々上昇し、類似団体の平均値を上回っているため、令和2年度作成の「南知多町水道事業基本計画（令和3年度～12年度）」において、電気設備、ポンプ設備等の機械・装置の更新を行っていく。しかしながら、逼迫する財政により今後の更新については、平準化して実施する方針としている。</t>
    <rPh sb="1" eb="3">
      <t>ヘイセイ</t>
    </rPh>
    <rPh sb="5" eb="7">
      <t>ネンド</t>
    </rPh>
    <rPh sb="7" eb="9">
      <t>サクセイ</t>
    </rPh>
    <phoneticPr fontId="4"/>
  </si>
  <si>
    <t>・①経常収支比率は100％以上である。②累積欠損金比率は0であるが、経営的には離島を有するという特性により一般会計から繰入金を入れることで黒字経営を続けている。しかし、近年の新型コロナウイルス感染拡大により観光客の減少や漁業者の販路縮小等により大口使用者の水道料金収入の減収が続いているため、⑤料金回収率は大幅に低下している。また、使用水量の減少は⑦施設利用率低下の要因にもなっている。
・東日本大震災を契機に給水拠点までの大口径管路の耐震化を主に進めてきたことにより借入金が増加したため、国や県の補助金を活用し借入金の抑制に努めている。
・居住地等の給配水区域が山や海により分断されている特殊な地形であり、これらに対応する施設を維持管理しているため、類似団体に比べ水道料金が高くなっている。
・令和元年度は、海底送水管や大口径配水管の漏水があったため、⑧有収率が減少したが、令和2年度は目立った大規模漏水も無く、例年並みの有収率に回復した。</t>
    <rPh sb="2" eb="6">
      <t>ケイジョウシュウシ</t>
    </rPh>
    <rPh sb="6" eb="8">
      <t>ヒリツ</t>
    </rPh>
    <rPh sb="13" eb="15">
      <t>イジョウ</t>
    </rPh>
    <rPh sb="20" eb="22">
      <t>ルイセキ</t>
    </rPh>
    <rPh sb="22" eb="25">
      <t>ケッソンキン</t>
    </rPh>
    <rPh sb="25" eb="27">
      <t>ヒリツ</t>
    </rPh>
    <rPh sb="34" eb="37">
      <t>ケイエイテキ</t>
    </rPh>
    <rPh sb="39" eb="41">
      <t>リトウ</t>
    </rPh>
    <rPh sb="42" eb="43">
      <t>ユウ</t>
    </rPh>
    <rPh sb="48" eb="50">
      <t>トクセイ</t>
    </rPh>
    <rPh sb="53" eb="57">
      <t>イッパンカイケイ</t>
    </rPh>
    <rPh sb="59" eb="62">
      <t>クリイレキン</t>
    </rPh>
    <rPh sb="63" eb="64">
      <t>イ</t>
    </rPh>
    <rPh sb="69" eb="73">
      <t>クロジケイエイ</t>
    </rPh>
    <rPh sb="74" eb="75">
      <t>ツヅ</t>
    </rPh>
    <rPh sb="84" eb="86">
      <t>キンネン</t>
    </rPh>
    <rPh sb="87" eb="89">
      <t>シンガタ</t>
    </rPh>
    <rPh sb="96" eb="98">
      <t>カンセン</t>
    </rPh>
    <rPh sb="98" eb="100">
      <t>カクダイ</t>
    </rPh>
    <rPh sb="103" eb="105">
      <t>カンコウ</t>
    </rPh>
    <rPh sb="105" eb="106">
      <t>キャク</t>
    </rPh>
    <rPh sb="107" eb="109">
      <t>ゲンショウ</t>
    </rPh>
    <rPh sb="110" eb="113">
      <t>ギョギョウシャ</t>
    </rPh>
    <rPh sb="114" eb="116">
      <t>ハンロ</t>
    </rPh>
    <rPh sb="116" eb="118">
      <t>シュクショウ</t>
    </rPh>
    <rPh sb="118" eb="119">
      <t>トウ</t>
    </rPh>
    <rPh sb="122" eb="124">
      <t>オオグチ</t>
    </rPh>
    <rPh sb="124" eb="127">
      <t>シヨウシャ</t>
    </rPh>
    <rPh sb="128" eb="130">
      <t>スイドウ</t>
    </rPh>
    <rPh sb="130" eb="132">
      <t>リョウキン</t>
    </rPh>
    <rPh sb="132" eb="134">
      <t>シュウニュウ</t>
    </rPh>
    <rPh sb="135" eb="137">
      <t>ゲンシュウ</t>
    </rPh>
    <rPh sb="138" eb="139">
      <t>ツヅ</t>
    </rPh>
    <rPh sb="147" eb="149">
      <t>リョウキン</t>
    </rPh>
    <rPh sb="149" eb="152">
      <t>カイシュウリツ</t>
    </rPh>
    <rPh sb="153" eb="155">
      <t>オオハバ</t>
    </rPh>
    <rPh sb="156" eb="158">
      <t>テイカ</t>
    </rPh>
    <rPh sb="166" eb="170">
      <t>シヨウスイリョウ</t>
    </rPh>
    <rPh sb="171" eb="173">
      <t>ゲンショウ</t>
    </rPh>
    <rPh sb="175" eb="177">
      <t>シセツ</t>
    </rPh>
    <rPh sb="177" eb="180">
      <t>リヨウリツ</t>
    </rPh>
    <rPh sb="180" eb="182">
      <t>テイカ</t>
    </rPh>
    <rPh sb="183" eb="185">
      <t>ヨウイン</t>
    </rPh>
    <rPh sb="195" eb="201">
      <t>ヒガシニホンダイシンサイ</t>
    </rPh>
    <rPh sb="202" eb="204">
      <t>ケイキ</t>
    </rPh>
    <rPh sb="205" eb="209">
      <t>キュウスイキョテン</t>
    </rPh>
    <rPh sb="212" eb="214">
      <t>オオグチ</t>
    </rPh>
    <rPh sb="214" eb="215">
      <t>ケイ</t>
    </rPh>
    <rPh sb="215" eb="217">
      <t>カンロ</t>
    </rPh>
    <rPh sb="218" eb="221">
      <t>タイシンカ</t>
    </rPh>
    <rPh sb="222" eb="223">
      <t>オモ</t>
    </rPh>
    <rPh sb="224" eb="225">
      <t>スス</t>
    </rPh>
    <rPh sb="234" eb="237">
      <t>カリイレキン</t>
    </rPh>
    <rPh sb="238" eb="240">
      <t>ゾウカ</t>
    </rPh>
    <rPh sb="245" eb="246">
      <t>クニ</t>
    </rPh>
    <rPh sb="247" eb="248">
      <t>ケン</t>
    </rPh>
    <rPh sb="249" eb="252">
      <t>ホジョキン</t>
    </rPh>
    <rPh sb="253" eb="255">
      <t>カツヨウ</t>
    </rPh>
    <rPh sb="256" eb="259">
      <t>カリイレキン</t>
    </rPh>
    <rPh sb="260" eb="262">
      <t>ヨクセイ</t>
    </rPh>
    <rPh sb="263" eb="264">
      <t>ツト</t>
    </rPh>
    <rPh sb="271" eb="274">
      <t>キョジュウチ</t>
    </rPh>
    <rPh sb="274" eb="275">
      <t>トウ</t>
    </rPh>
    <rPh sb="277" eb="279">
      <t>ハイスイ</t>
    </rPh>
    <rPh sb="279" eb="281">
      <t>クイキ</t>
    </rPh>
    <rPh sb="282" eb="283">
      <t>ヤマ</t>
    </rPh>
    <rPh sb="284" eb="285">
      <t>ウミ</t>
    </rPh>
    <rPh sb="288" eb="290">
      <t>ブンダン</t>
    </rPh>
    <rPh sb="295" eb="297">
      <t>トクシュ</t>
    </rPh>
    <rPh sb="298" eb="300">
      <t>チケイ</t>
    </rPh>
    <rPh sb="308" eb="310">
      <t>タイオウ</t>
    </rPh>
    <rPh sb="312" eb="314">
      <t>シセツ</t>
    </rPh>
    <rPh sb="315" eb="319">
      <t>イジカンリ</t>
    </rPh>
    <rPh sb="326" eb="330">
      <t>ルイジダンタイ</t>
    </rPh>
    <rPh sb="331" eb="332">
      <t>クラ</t>
    </rPh>
    <rPh sb="333" eb="337">
      <t>スイドウリョウキン</t>
    </rPh>
    <rPh sb="338" eb="339">
      <t>タカ</t>
    </rPh>
    <rPh sb="355" eb="357">
      <t>カイテイ</t>
    </rPh>
    <rPh sb="357" eb="360">
      <t>ソウスイカン</t>
    </rPh>
    <rPh sb="361" eb="364">
      <t>ダイコウケイ</t>
    </rPh>
    <rPh sb="364" eb="367">
      <t>ハイスイカン</t>
    </rPh>
    <rPh sb="368" eb="370">
      <t>ロウスイ</t>
    </rPh>
    <rPh sb="378" eb="381">
      <t>ユウシュウリツ</t>
    </rPh>
    <rPh sb="382" eb="384">
      <t>ゲンショウ</t>
    </rPh>
    <rPh sb="388" eb="390">
      <t>レイワ</t>
    </rPh>
    <rPh sb="394" eb="396">
      <t>メダ</t>
    </rPh>
    <rPh sb="398" eb="401">
      <t>ダイキボ</t>
    </rPh>
    <rPh sb="401" eb="403">
      <t>ロウスイ</t>
    </rPh>
    <rPh sb="404" eb="405">
      <t>ナ</t>
    </rPh>
    <rPh sb="407" eb="410">
      <t>レイネンナ</t>
    </rPh>
    <rPh sb="412" eb="415">
      <t>ユウシュウリツ</t>
    </rPh>
    <rPh sb="416" eb="418">
      <t>カイフク</t>
    </rPh>
    <phoneticPr fontId="4"/>
  </si>
  <si>
    <t>・給水人口の減少、大口使用者である各産業の事業所の使用水量と料金収入の減少が続いているため、収益に大きく影響し、経営の健全性の指標数値の低下を招いている。
　令和2年度作成の「南知多町水道事業基本計画」では、【安全（いつでも安心）】【強靭（災害に持ちこたえる）】【持続（健全な経営を未来へつなぐ）】を施策目標に掲げ、今後も安定した事業の経営を図っていく。
　また、経営戦略については、上記基本計画の中に位置付けられており、今後は適宜、見直しを図りながら取組を着実に実行していく。</t>
    <rPh sb="1" eb="5">
      <t>キュウスイジンコウ</t>
    </rPh>
    <rPh sb="6" eb="8">
      <t>ゲンショウ</t>
    </rPh>
    <rPh sb="9" eb="11">
      <t>オオグチ</t>
    </rPh>
    <rPh sb="11" eb="14">
      <t>シヨウシャ</t>
    </rPh>
    <rPh sb="17" eb="18">
      <t>カク</t>
    </rPh>
    <rPh sb="18" eb="20">
      <t>サンギョウ</t>
    </rPh>
    <rPh sb="21" eb="24">
      <t>ジギョウショ</t>
    </rPh>
    <rPh sb="25" eb="29">
      <t>シヨウスイリョウ</t>
    </rPh>
    <rPh sb="30" eb="32">
      <t>リョウキン</t>
    </rPh>
    <rPh sb="32" eb="34">
      <t>シュウニュウ</t>
    </rPh>
    <rPh sb="35" eb="37">
      <t>ゲンショウ</t>
    </rPh>
    <rPh sb="38" eb="39">
      <t>ツヅ</t>
    </rPh>
    <rPh sb="46" eb="48">
      <t>シュウエキ</t>
    </rPh>
    <rPh sb="49" eb="50">
      <t>オオ</t>
    </rPh>
    <rPh sb="52" eb="54">
      <t>エイキョウ</t>
    </rPh>
    <rPh sb="56" eb="58">
      <t>ケイエイ</t>
    </rPh>
    <rPh sb="59" eb="62">
      <t>ケンゼンセイ</t>
    </rPh>
    <rPh sb="63" eb="67">
      <t>シヒョウスウチ</t>
    </rPh>
    <rPh sb="68" eb="70">
      <t>テイカ</t>
    </rPh>
    <rPh sb="71" eb="72">
      <t>マネ</t>
    </rPh>
    <rPh sb="79" eb="81">
      <t>レイワ</t>
    </rPh>
    <rPh sb="82" eb="84">
      <t>ネンド</t>
    </rPh>
    <rPh sb="84" eb="86">
      <t>サクセイ</t>
    </rPh>
    <rPh sb="88" eb="92">
      <t>ミナミチタチョウ</t>
    </rPh>
    <rPh sb="92" eb="94">
      <t>スイドウ</t>
    </rPh>
    <rPh sb="94" eb="96">
      <t>ジギョウ</t>
    </rPh>
    <rPh sb="96" eb="100">
      <t>キホンケイカク</t>
    </rPh>
    <rPh sb="105" eb="107">
      <t>アンゼン</t>
    </rPh>
    <rPh sb="112" eb="114">
      <t>アンシン</t>
    </rPh>
    <rPh sb="117" eb="119">
      <t>キョウジン</t>
    </rPh>
    <rPh sb="120" eb="122">
      <t>サイガイ</t>
    </rPh>
    <rPh sb="123" eb="124">
      <t>モ</t>
    </rPh>
    <rPh sb="132" eb="134">
      <t>ジゾク</t>
    </rPh>
    <rPh sb="135" eb="137">
      <t>ケンゼン</t>
    </rPh>
    <rPh sb="138" eb="140">
      <t>ケイエイ</t>
    </rPh>
    <rPh sb="141" eb="143">
      <t>ミライ</t>
    </rPh>
    <rPh sb="150" eb="154">
      <t>セサクモクヒョウ</t>
    </rPh>
    <rPh sb="155" eb="156">
      <t>カカ</t>
    </rPh>
    <rPh sb="158" eb="160">
      <t>コンゴ</t>
    </rPh>
    <rPh sb="161" eb="163">
      <t>アンテイ</t>
    </rPh>
    <rPh sb="165" eb="167">
      <t>ジギョウ</t>
    </rPh>
    <rPh sb="168" eb="170">
      <t>ケイエイ</t>
    </rPh>
    <rPh sb="171" eb="172">
      <t>ハカ</t>
    </rPh>
    <rPh sb="182" eb="186">
      <t>ケイエイセンリャク</t>
    </rPh>
    <rPh sb="192" eb="194">
      <t>ジョウキ</t>
    </rPh>
    <rPh sb="194" eb="198">
      <t>キホンケイカク</t>
    </rPh>
    <rPh sb="199" eb="200">
      <t>ナカ</t>
    </rPh>
    <rPh sb="201" eb="204">
      <t>イチヅ</t>
    </rPh>
    <rPh sb="211" eb="213">
      <t>コンゴ</t>
    </rPh>
    <rPh sb="214" eb="216">
      <t>テキギ</t>
    </rPh>
    <rPh sb="217" eb="219">
      <t>ミナオ</t>
    </rPh>
    <rPh sb="221" eb="222">
      <t>ハカ</t>
    </rPh>
    <rPh sb="226" eb="228">
      <t>トリクミ</t>
    </rPh>
    <rPh sb="229" eb="231">
      <t>チャクジツ</t>
    </rPh>
    <rPh sb="232" eb="234">
      <t>ジッコウ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</si>
</sst>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1.34</c:v>
                </c:pt>
                <c:pt idx="1">
                  <c:v>0.8</c:v>
                </c:pt>
                <c:pt idx="2">
                  <c:v>0.59</c:v>
                </c:pt>
                <c:pt idx="3">
                  <c:v>0.67</c:v>
                </c:pt>
                <c:pt idx="4">
                  <c:v>0.2</c:v>
                </c:pt>
              </c:numCache>
            </c:numRef>
          </c:val>
          <c:extLst>
            <c:ext xmlns:c16="http://schemas.microsoft.com/office/drawing/2014/chart" uri="{C3380CC4-5D6E-409C-BE32-E72D297353CC}">
              <c16:uniqueId val="{00000000-EF15-4624-8E51-DABE538DB89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EF15-4624-8E51-DABE538DB89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41.27</c:v>
                </c:pt>
                <c:pt idx="1">
                  <c:v>39.71</c:v>
                </c:pt>
                <c:pt idx="2">
                  <c:v>39.409999999999997</c:v>
                </c:pt>
                <c:pt idx="3">
                  <c:v>38.44</c:v>
                </c:pt>
                <c:pt idx="4">
                  <c:v>36.549999999999997</c:v>
                </c:pt>
              </c:numCache>
            </c:numRef>
          </c:val>
          <c:extLst>
            <c:ext xmlns:c16="http://schemas.microsoft.com/office/drawing/2014/chart" uri="{C3380CC4-5D6E-409C-BE32-E72D297353CC}">
              <c16:uniqueId val="{00000000-786B-442E-A4BA-439793C2282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786B-442E-A4BA-439793C2282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88.44</c:v>
                </c:pt>
                <c:pt idx="1">
                  <c:v>88.51</c:v>
                </c:pt>
                <c:pt idx="2">
                  <c:v>86.75</c:v>
                </c:pt>
                <c:pt idx="3">
                  <c:v>85.72</c:v>
                </c:pt>
                <c:pt idx="4">
                  <c:v>88.38</c:v>
                </c:pt>
              </c:numCache>
            </c:numRef>
          </c:val>
          <c:extLst>
            <c:ext xmlns:c16="http://schemas.microsoft.com/office/drawing/2014/chart" uri="{C3380CC4-5D6E-409C-BE32-E72D297353CC}">
              <c16:uniqueId val="{00000000-2500-407D-96CC-4E84F12A54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2500-407D-96CC-4E84F12A54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100.27</c:v>
                </c:pt>
                <c:pt idx="1">
                  <c:v>101.96</c:v>
                </c:pt>
                <c:pt idx="2">
                  <c:v>99</c:v>
                </c:pt>
                <c:pt idx="3">
                  <c:v>101.75</c:v>
                </c:pt>
                <c:pt idx="4">
                  <c:v>104.67</c:v>
                </c:pt>
              </c:numCache>
            </c:numRef>
          </c:val>
          <c:extLst>
            <c:ext xmlns:c16="http://schemas.microsoft.com/office/drawing/2014/chart" uri="{C3380CC4-5D6E-409C-BE32-E72D297353CC}">
              <c16:uniqueId val="{00000000-BBBC-474F-9CDB-7F16B60953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BBBC-474F-9CDB-7F16B60953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48.27</c:v>
                </c:pt>
                <c:pt idx="1">
                  <c:v>49.46</c:v>
                </c:pt>
                <c:pt idx="2">
                  <c:v>50.63</c:v>
                </c:pt>
                <c:pt idx="3">
                  <c:v>50.84</c:v>
                </c:pt>
                <c:pt idx="4">
                  <c:v>52.23</c:v>
                </c:pt>
              </c:numCache>
            </c:numRef>
          </c:val>
          <c:extLst>
            <c:ext xmlns:c16="http://schemas.microsoft.com/office/drawing/2014/chart" uri="{C3380CC4-5D6E-409C-BE32-E72D297353CC}">
              <c16:uniqueId val="{00000000-1E09-4D8F-8899-EB12D7D728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1E09-4D8F-8899-EB12D7D728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11.98</c:v>
                </c:pt>
                <c:pt idx="1">
                  <c:v>12.85</c:v>
                </c:pt>
                <c:pt idx="2">
                  <c:v>14.28</c:v>
                </c:pt>
                <c:pt idx="3">
                  <c:v>15.41</c:v>
                </c:pt>
                <c:pt idx="4">
                  <c:v>15.42</c:v>
                </c:pt>
              </c:numCache>
            </c:numRef>
          </c:val>
          <c:extLst>
            <c:ext xmlns:c16="http://schemas.microsoft.com/office/drawing/2014/chart" uri="{C3380CC4-5D6E-409C-BE32-E72D297353CC}">
              <c16:uniqueId val="{00000000-EECF-43AA-9AF8-9469AE2E3A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EECF-43AA-9AF8-9469AE2E3A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AA-4C58-8BB2-09B62EF2B24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69AA-4C58-8BB2-09B62EF2B24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340.74</c:v>
                </c:pt>
                <c:pt idx="1">
                  <c:v>440.39</c:v>
                </c:pt>
                <c:pt idx="2">
                  <c:v>350.18</c:v>
                </c:pt>
                <c:pt idx="3">
                  <c:v>240.07</c:v>
                </c:pt>
                <c:pt idx="4">
                  <c:v>329.04</c:v>
                </c:pt>
              </c:numCache>
            </c:numRef>
          </c:val>
          <c:extLst>
            <c:ext xmlns:c16="http://schemas.microsoft.com/office/drawing/2014/chart" uri="{C3380CC4-5D6E-409C-BE32-E72D297353CC}">
              <c16:uniqueId val="{00000000-89A8-4822-9467-767AE3FC3F7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89A8-4822-9467-767AE3FC3F7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331.22</c:v>
                </c:pt>
                <c:pt idx="1">
                  <c:v>331.58</c:v>
                </c:pt>
                <c:pt idx="2">
                  <c:v>315.51</c:v>
                </c:pt>
                <c:pt idx="3">
                  <c:v>302.58</c:v>
                </c:pt>
                <c:pt idx="4">
                  <c:v>359.07</c:v>
                </c:pt>
              </c:numCache>
            </c:numRef>
          </c:val>
          <c:extLst>
            <c:ext xmlns:c16="http://schemas.microsoft.com/office/drawing/2014/chart" uri="{C3380CC4-5D6E-409C-BE32-E72D297353CC}">
              <c16:uniqueId val="{00000000-3E68-4306-9CCA-E69A41C282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3E68-4306-9CCA-E69A41C282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88.72</c:v>
                </c:pt>
                <c:pt idx="1">
                  <c:v>86.11</c:v>
                </c:pt>
                <c:pt idx="2">
                  <c:v>85.23</c:v>
                </c:pt>
                <c:pt idx="3">
                  <c:v>85.06</c:v>
                </c:pt>
                <c:pt idx="4">
                  <c:v>75.599999999999994</c:v>
                </c:pt>
              </c:numCache>
            </c:numRef>
          </c:val>
          <c:extLst>
            <c:ext xmlns:c16="http://schemas.microsoft.com/office/drawing/2014/chart" uri="{C3380CC4-5D6E-409C-BE32-E72D297353CC}">
              <c16:uniqueId val="{00000000-AA6C-4247-A478-3CB1D34E4B4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AA6C-4247-A478-3CB1D34E4B4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218.65</c:v>
                </c:pt>
                <c:pt idx="1">
                  <c:v>224.71</c:v>
                </c:pt>
                <c:pt idx="2">
                  <c:v>227.01</c:v>
                </c:pt>
                <c:pt idx="3">
                  <c:v>226.97</c:v>
                </c:pt>
                <c:pt idx="4">
                  <c:v>218.94</c:v>
                </c:pt>
              </c:numCache>
            </c:numRef>
          </c:val>
          <c:extLst>
            <c:ext xmlns:c16="http://schemas.microsoft.com/office/drawing/2014/chart" uri="{C3380CC4-5D6E-409C-BE32-E72D297353CC}">
              <c16:uniqueId val="{00000000-4E01-4FCB-99E7-DB43F75F5D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4E01-4FCB-99E7-DB43F75F5D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愛知県　南知多町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17126</v>
      </c>
      <c r="AM8" s="71"/>
      <c r="AN8" s="71"/>
      <c r="AO8" s="71"/>
      <c r="AP8" s="71"/>
      <c r="AQ8" s="71"/>
      <c r="AR8" s="71"/>
      <c r="AS8" s="71"/>
      <c r="AT8" s="67">
        <f>データ!$S$6</f>
        <v>38.369999999999997</v>
      </c>
      <c r="AU8" s="68"/>
      <c r="AV8" s="68"/>
      <c r="AW8" s="68"/>
      <c r="AX8" s="68"/>
      <c r="AY8" s="68"/>
      <c r="AZ8" s="68"/>
      <c r="BA8" s="68"/>
      <c r="BB8" s="70">
        <f>データ!$T$6</f>
        <v>446.34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73.27</v>
      </c>
      <c r="J10" s="68"/>
      <c r="K10" s="68"/>
      <c r="L10" s="68"/>
      <c r="M10" s="68"/>
      <c r="N10" s="68"/>
      <c r="O10" s="69"/>
      <c r="P10" s="70">
        <f>データ!$P$6</f>
        <v>100</v>
      </c>
      <c r="Q10" s="70"/>
      <c r="R10" s="70"/>
      <c r="S10" s="70"/>
      <c r="T10" s="70"/>
      <c r="U10" s="70"/>
      <c r="V10" s="70"/>
      <c r="W10" s="71">
        <f>データ!$Q$6</f>
        <v>2954</v>
      </c>
      <c r="X10" s="71"/>
      <c r="Y10" s="71"/>
      <c r="Z10" s="71"/>
      <c r="AA10" s="71"/>
      <c r="AB10" s="71"/>
      <c r="AC10" s="71"/>
      <c r="AD10" s="2"/>
      <c r="AE10" s="2"/>
      <c r="AF10" s="2"/>
      <c r="AG10" s="2"/>
      <c r="AH10" s="4"/>
      <c r="AI10" s="4"/>
      <c r="AJ10" s="4"/>
      <c r="AK10" s="4"/>
      <c r="AL10" s="71">
        <f>データ!$U$6</f>
        <v>17210</v>
      </c>
      <c r="AM10" s="71"/>
      <c r="AN10" s="71"/>
      <c r="AO10" s="71"/>
      <c r="AP10" s="71"/>
      <c r="AQ10" s="71"/>
      <c r="AR10" s="71"/>
      <c r="AS10" s="71"/>
      <c r="AT10" s="67">
        <f>データ!$V$6</f>
        <v>40.1</v>
      </c>
      <c r="AU10" s="68"/>
      <c r="AV10" s="68"/>
      <c r="AW10" s="68"/>
      <c r="AX10" s="68"/>
      <c r="AY10" s="68"/>
      <c r="AZ10" s="68"/>
      <c r="BA10" s="68"/>
      <c r="BB10" s="70">
        <f>データ!$W$6</f>
        <v>429.18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TNIL0Pxq4gq48mSgsps6MWzzJ+RwF+T2yLAzOWnPnnqnqvfLkyeoinr68XuYT44UQ9buAB1G0dEWoyOFHDPqA==" saltValue="83UIAbFYvPeYM5s6LtHt0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234451</v>
      </c>
      <c r="D6" s="34">
        <f t="shared" si="3"/>
        <v>46</v>
      </c>
      <c r="E6" s="34">
        <f t="shared" si="3"/>
        <v>1</v>
      </c>
      <c r="F6" s="34">
        <f t="shared" si="3"/>
        <v>0</v>
      </c>
      <c r="G6" s="34">
        <f t="shared" si="3"/>
        <v>1</v>
      </c>
      <c r="H6" s="34" t="str">
        <f t="shared" si="3"/>
        <v>愛知県　南知多町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73.27</v>
      </c>
      <c r="P6" s="35">
        <f t="shared" si="3"/>
        <v>100</v>
      </c>
      <c r="Q6" s="35">
        <f t="shared" si="3"/>
        <v>2954</v>
      </c>
      <c r="R6" s="35">
        <f t="shared" si="3"/>
        <v>17126</v>
      </c>
      <c r="S6" s="35">
        <f t="shared" si="3"/>
        <v>38.369999999999997</v>
      </c>
      <c r="T6" s="35">
        <f t="shared" si="3"/>
        <v>446.34</v>
      </c>
      <c r="U6" s="35">
        <f t="shared" si="3"/>
        <v>17210</v>
      </c>
      <c r="V6" s="35">
        <f t="shared" si="3"/>
        <v>40.1</v>
      </c>
      <c r="W6" s="35">
        <f t="shared" si="3"/>
        <v>429.18</v>
      </c>
      <c r="X6" s="36">
        <f>IF(X7="",NA(),X7)</f>
        <v>100.27</v>
      </c>
      <c r="Y6" s="36">
        <f t="shared" ref="Y6:AG6" si="4">IF(Y7="",NA(),Y7)</f>
        <v>101.96</v>
      </c>
      <c r="Z6" s="36">
        <f t="shared" si="4"/>
        <v>99</v>
      </c>
      <c r="AA6" s="36">
        <f t="shared" si="4"/>
        <v>101.75</v>
      </c>
      <c r="AB6" s="36">
        <f t="shared" si="4"/>
        <v>104.67</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340.74</v>
      </c>
      <c r="AU6" s="36">
        <f t="shared" ref="AU6:BC6" si="6">IF(AU7="",NA(),AU7)</f>
        <v>440.39</v>
      </c>
      <c r="AV6" s="36">
        <f t="shared" si="6"/>
        <v>350.18</v>
      </c>
      <c r="AW6" s="36">
        <f t="shared" si="6"/>
        <v>240.07</v>
      </c>
      <c r="AX6" s="36">
        <f t="shared" si="6"/>
        <v>329.04</v>
      </c>
      <c r="AY6" s="36">
        <f t="shared" si="6"/>
        <v>384.34</v>
      </c>
      <c r="AZ6" s="36">
        <f t="shared" si="6"/>
        <v>359.47</v>
      </c>
      <c r="BA6" s="36">
        <f t="shared" si="6"/>
        <v>369.69</v>
      </c>
      <c r="BB6" s="36">
        <f t="shared" si="6"/>
        <v>379.08</v>
      </c>
      <c r="BC6" s="36">
        <f t="shared" si="6"/>
        <v>367.55</v>
      </c>
      <c r="BD6" s="35" t="str">
        <f>IF(BD7="","",IF(BD7="-","【-】","【"&amp;SUBSTITUTE(TEXT(BD7,"#,##0.00"),"-","△")&amp;"】"))</f>
        <v>【260.31】</v>
      </c>
      <c r="BE6" s="36">
        <f>IF(BE7="",NA(),BE7)</f>
        <v>331.22</v>
      </c>
      <c r="BF6" s="36">
        <f t="shared" ref="BF6:BN6" si="7">IF(BF7="",NA(),BF7)</f>
        <v>331.58</v>
      </c>
      <c r="BG6" s="36">
        <f t="shared" si="7"/>
        <v>315.51</v>
      </c>
      <c r="BH6" s="36">
        <f t="shared" si="7"/>
        <v>302.58</v>
      </c>
      <c r="BI6" s="36">
        <f t="shared" si="7"/>
        <v>359.07</v>
      </c>
      <c r="BJ6" s="36">
        <f t="shared" si="7"/>
        <v>380.58</v>
      </c>
      <c r="BK6" s="36">
        <f t="shared" si="7"/>
        <v>401.79</v>
      </c>
      <c r="BL6" s="36">
        <f t="shared" si="7"/>
        <v>402.99</v>
      </c>
      <c r="BM6" s="36">
        <f t="shared" si="7"/>
        <v>398.98</v>
      </c>
      <c r="BN6" s="36">
        <f t="shared" si="7"/>
        <v>418.68</v>
      </c>
      <c r="BO6" s="35" t="str">
        <f>IF(BO7="","",IF(BO7="-","【-】","【"&amp;SUBSTITUTE(TEXT(BO7,"#,##0.00"),"-","△")&amp;"】"))</f>
        <v>【275.67】</v>
      </c>
      <c r="BP6" s="36">
        <f>IF(BP7="",NA(),BP7)</f>
        <v>88.72</v>
      </c>
      <c r="BQ6" s="36">
        <f t="shared" ref="BQ6:BY6" si="8">IF(BQ7="",NA(),BQ7)</f>
        <v>86.11</v>
      </c>
      <c r="BR6" s="36">
        <f t="shared" si="8"/>
        <v>85.23</v>
      </c>
      <c r="BS6" s="36">
        <f t="shared" si="8"/>
        <v>85.06</v>
      </c>
      <c r="BT6" s="36">
        <f t="shared" si="8"/>
        <v>75.599999999999994</v>
      </c>
      <c r="BU6" s="36">
        <f t="shared" si="8"/>
        <v>102.38</v>
      </c>
      <c r="BV6" s="36">
        <f t="shared" si="8"/>
        <v>100.12</v>
      </c>
      <c r="BW6" s="36">
        <f t="shared" si="8"/>
        <v>98.66</v>
      </c>
      <c r="BX6" s="36">
        <f t="shared" si="8"/>
        <v>98.64</v>
      </c>
      <c r="BY6" s="36">
        <f t="shared" si="8"/>
        <v>94.78</v>
      </c>
      <c r="BZ6" s="35" t="str">
        <f>IF(BZ7="","",IF(BZ7="-","【-】","【"&amp;SUBSTITUTE(TEXT(BZ7,"#,##0.00"),"-","△")&amp;"】"))</f>
        <v>【100.05】</v>
      </c>
      <c r="CA6" s="36">
        <f>IF(CA7="",NA(),CA7)</f>
        <v>218.65</v>
      </c>
      <c r="CB6" s="36">
        <f t="shared" ref="CB6:CJ6" si="9">IF(CB7="",NA(),CB7)</f>
        <v>224.71</v>
      </c>
      <c r="CC6" s="36">
        <f t="shared" si="9"/>
        <v>227.01</v>
      </c>
      <c r="CD6" s="36">
        <f t="shared" si="9"/>
        <v>226.97</v>
      </c>
      <c r="CE6" s="36">
        <f t="shared" si="9"/>
        <v>218.94</v>
      </c>
      <c r="CF6" s="36">
        <f t="shared" si="9"/>
        <v>168.67</v>
      </c>
      <c r="CG6" s="36">
        <f t="shared" si="9"/>
        <v>174.97</v>
      </c>
      <c r="CH6" s="36">
        <f t="shared" si="9"/>
        <v>178.59</v>
      </c>
      <c r="CI6" s="36">
        <f t="shared" si="9"/>
        <v>178.92</v>
      </c>
      <c r="CJ6" s="36">
        <f t="shared" si="9"/>
        <v>181.3</v>
      </c>
      <c r="CK6" s="35" t="str">
        <f>IF(CK7="","",IF(CK7="-","【-】","【"&amp;SUBSTITUTE(TEXT(CK7,"#,##0.00"),"-","△")&amp;"】"))</f>
        <v>【166.40】</v>
      </c>
      <c r="CL6" s="36">
        <f>IF(CL7="",NA(),CL7)</f>
        <v>41.27</v>
      </c>
      <c r="CM6" s="36">
        <f t="shared" ref="CM6:CU6" si="10">IF(CM7="",NA(),CM7)</f>
        <v>39.71</v>
      </c>
      <c r="CN6" s="36">
        <f t="shared" si="10"/>
        <v>39.409999999999997</v>
      </c>
      <c r="CO6" s="36">
        <f t="shared" si="10"/>
        <v>38.44</v>
      </c>
      <c r="CP6" s="36">
        <f t="shared" si="10"/>
        <v>36.549999999999997</v>
      </c>
      <c r="CQ6" s="36">
        <f t="shared" si="10"/>
        <v>54.92</v>
      </c>
      <c r="CR6" s="36">
        <f t="shared" si="10"/>
        <v>55.63</v>
      </c>
      <c r="CS6" s="36">
        <f t="shared" si="10"/>
        <v>55.03</v>
      </c>
      <c r="CT6" s="36">
        <f t="shared" si="10"/>
        <v>55.14</v>
      </c>
      <c r="CU6" s="36">
        <f t="shared" si="10"/>
        <v>55.89</v>
      </c>
      <c r="CV6" s="35" t="str">
        <f>IF(CV7="","",IF(CV7="-","【-】","【"&amp;SUBSTITUTE(TEXT(CV7,"#,##0.00"),"-","△")&amp;"】"))</f>
        <v>【60.69】</v>
      </c>
      <c r="CW6" s="36">
        <f>IF(CW7="",NA(),CW7)</f>
        <v>88.44</v>
      </c>
      <c r="CX6" s="36">
        <f t="shared" ref="CX6:DF6" si="11">IF(CX7="",NA(),CX7)</f>
        <v>88.51</v>
      </c>
      <c r="CY6" s="36">
        <f t="shared" si="11"/>
        <v>86.75</v>
      </c>
      <c r="CZ6" s="36">
        <f t="shared" si="11"/>
        <v>85.72</v>
      </c>
      <c r="DA6" s="36">
        <f t="shared" si="11"/>
        <v>88.38</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48.27</v>
      </c>
      <c r="DI6" s="36">
        <f t="shared" ref="DI6:DQ6" si="12">IF(DI7="",NA(),DI7)</f>
        <v>49.46</v>
      </c>
      <c r="DJ6" s="36">
        <f t="shared" si="12"/>
        <v>50.63</v>
      </c>
      <c r="DK6" s="36">
        <f t="shared" si="12"/>
        <v>50.84</v>
      </c>
      <c r="DL6" s="36">
        <f t="shared" si="12"/>
        <v>52.23</v>
      </c>
      <c r="DM6" s="36">
        <f t="shared" si="12"/>
        <v>48.49</v>
      </c>
      <c r="DN6" s="36">
        <f t="shared" si="12"/>
        <v>48.05</v>
      </c>
      <c r="DO6" s="36">
        <f t="shared" si="12"/>
        <v>48.87</v>
      </c>
      <c r="DP6" s="36">
        <f t="shared" si="12"/>
        <v>49.92</v>
      </c>
      <c r="DQ6" s="36">
        <f t="shared" si="12"/>
        <v>50.63</v>
      </c>
      <c r="DR6" s="35" t="str">
        <f>IF(DR7="","",IF(DR7="-","【-】","【"&amp;SUBSTITUTE(TEXT(DR7,"#,##0.00"),"-","△")&amp;"】"))</f>
        <v>【50.19】</v>
      </c>
      <c r="DS6" s="36">
        <f>IF(DS7="",NA(),DS7)</f>
        <v>11.98</v>
      </c>
      <c r="DT6" s="36">
        <f t="shared" ref="DT6:EB6" si="13">IF(DT7="",NA(),DT7)</f>
        <v>12.85</v>
      </c>
      <c r="DU6" s="36">
        <f t="shared" si="13"/>
        <v>14.28</v>
      </c>
      <c r="DV6" s="36">
        <f t="shared" si="13"/>
        <v>15.41</v>
      </c>
      <c r="DW6" s="36">
        <f t="shared" si="13"/>
        <v>15.42</v>
      </c>
      <c r="DX6" s="36">
        <f t="shared" si="13"/>
        <v>12.79</v>
      </c>
      <c r="DY6" s="36">
        <f t="shared" si="13"/>
        <v>13.39</v>
      </c>
      <c r="DZ6" s="36">
        <f t="shared" si="13"/>
        <v>14.85</v>
      </c>
      <c r="EA6" s="36">
        <f t="shared" si="13"/>
        <v>16.88</v>
      </c>
      <c r="EB6" s="36">
        <f t="shared" si="13"/>
        <v>18.28</v>
      </c>
      <c r="EC6" s="35" t="str">
        <f>IF(EC7="","",IF(EC7="-","【-】","【"&amp;SUBSTITUTE(TEXT(EC7,"#,##0.00"),"-","△")&amp;"】"))</f>
        <v>【20.63】</v>
      </c>
      <c r="ED6" s="36">
        <f>IF(ED7="",NA(),ED7)</f>
        <v>1.34</v>
      </c>
      <c r="EE6" s="36">
        <f t="shared" ref="EE6:EM6" si="14">IF(EE7="",NA(),EE7)</f>
        <v>0.8</v>
      </c>
      <c r="EF6" s="36">
        <f t="shared" si="14"/>
        <v>0.59</v>
      </c>
      <c r="EG6" s="36">
        <f t="shared" si="14"/>
        <v>0.67</v>
      </c>
      <c r="EH6" s="36">
        <f t="shared" si="14"/>
        <v>0.2</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234451</v>
      </c>
      <c r="D7" s="38">
        <v>46</v>
      </c>
      <c r="E7" s="38">
        <v>1</v>
      </c>
      <c r="F7" s="38">
        <v>0</v>
      </c>
      <c r="G7" s="38">
        <v>1</v>
      </c>
      <c r="H7" s="38" t="s">
        <v>93</v>
      </c>
      <c r="I7" s="38" t="s">
        <v>94</v>
      </c>
      <c r="J7" s="38" t="s">
        <v>95</v>
      </c>
      <c r="K7" s="38" t="s">
        <v>96</v>
      </c>
      <c r="L7" s="38" t="s">
        <v>97</v>
      </c>
      <c r="M7" s="38" t="s">
        <v>98</v>
      </c>
      <c r="N7" s="39" t="s">
        <v>99</v>
      </c>
      <c r="O7" s="39">
        <v>73.27</v>
      </c>
      <c r="P7" s="39">
        <v>100</v>
      </c>
      <c r="Q7" s="39">
        <v>2954</v>
      </c>
      <c r="R7" s="39">
        <v>17126</v>
      </c>
      <c r="S7" s="39">
        <v>38.369999999999997</v>
      </c>
      <c r="T7" s="39">
        <v>446.34</v>
      </c>
      <c r="U7" s="39">
        <v>17210</v>
      </c>
      <c r="V7" s="39">
        <v>40.1</v>
      </c>
      <c r="W7" s="39">
        <v>429.18</v>
      </c>
      <c r="X7" s="39">
        <v>100.27</v>
      </c>
      <c r="Y7" s="39">
        <v>101.96</v>
      </c>
      <c r="Z7" s="39">
        <v>99</v>
      </c>
      <c r="AA7" s="39">
        <v>101.75</v>
      </c>
      <c r="AB7" s="39">
        <v>104.67</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340.74</v>
      </c>
      <c r="AU7" s="39">
        <v>440.39</v>
      </c>
      <c r="AV7" s="39">
        <v>350.18</v>
      </c>
      <c r="AW7" s="39">
        <v>240.07</v>
      </c>
      <c r="AX7" s="39">
        <v>329.04</v>
      </c>
      <c r="AY7" s="39">
        <v>384.34</v>
      </c>
      <c r="AZ7" s="39">
        <v>359.47</v>
      </c>
      <c r="BA7" s="39">
        <v>369.69</v>
      </c>
      <c r="BB7" s="39">
        <v>379.08</v>
      </c>
      <c r="BC7" s="39">
        <v>367.55</v>
      </c>
      <c r="BD7" s="39">
        <v>260.31</v>
      </c>
      <c r="BE7" s="39">
        <v>331.22</v>
      </c>
      <c r="BF7" s="39">
        <v>331.58</v>
      </c>
      <c r="BG7" s="39">
        <v>315.51</v>
      </c>
      <c r="BH7" s="39">
        <v>302.58</v>
      </c>
      <c r="BI7" s="39">
        <v>359.07</v>
      </c>
      <c r="BJ7" s="39">
        <v>380.58</v>
      </c>
      <c r="BK7" s="39">
        <v>401.79</v>
      </c>
      <c r="BL7" s="39">
        <v>402.99</v>
      </c>
      <c r="BM7" s="39">
        <v>398.98</v>
      </c>
      <c r="BN7" s="39">
        <v>418.68</v>
      </c>
      <c r="BO7" s="39">
        <v>275.67</v>
      </c>
      <c r="BP7" s="39">
        <v>88.72</v>
      </c>
      <c r="BQ7" s="39">
        <v>86.11</v>
      </c>
      <c r="BR7" s="39">
        <v>85.23</v>
      </c>
      <c r="BS7" s="39">
        <v>85.06</v>
      </c>
      <c r="BT7" s="39">
        <v>75.599999999999994</v>
      </c>
      <c r="BU7" s="39">
        <v>102.38</v>
      </c>
      <c r="BV7" s="39">
        <v>100.12</v>
      </c>
      <c r="BW7" s="39">
        <v>98.66</v>
      </c>
      <c r="BX7" s="39">
        <v>98.64</v>
      </c>
      <c r="BY7" s="39">
        <v>94.78</v>
      </c>
      <c r="BZ7" s="39">
        <v>100.05</v>
      </c>
      <c r="CA7" s="39">
        <v>218.65</v>
      </c>
      <c r="CB7" s="39">
        <v>224.71</v>
      </c>
      <c r="CC7" s="39">
        <v>227.01</v>
      </c>
      <c r="CD7" s="39">
        <v>226.97</v>
      </c>
      <c r="CE7" s="39">
        <v>218.94</v>
      </c>
      <c r="CF7" s="39">
        <v>168.67</v>
      </c>
      <c r="CG7" s="39">
        <v>174.97</v>
      </c>
      <c r="CH7" s="39">
        <v>178.59</v>
      </c>
      <c r="CI7" s="39">
        <v>178.92</v>
      </c>
      <c r="CJ7" s="39">
        <v>181.3</v>
      </c>
      <c r="CK7" s="39">
        <v>166.4</v>
      </c>
      <c r="CL7" s="39">
        <v>41.27</v>
      </c>
      <c r="CM7" s="39">
        <v>39.71</v>
      </c>
      <c r="CN7" s="39">
        <v>39.409999999999997</v>
      </c>
      <c r="CO7" s="39">
        <v>38.44</v>
      </c>
      <c r="CP7" s="39">
        <v>36.549999999999997</v>
      </c>
      <c r="CQ7" s="39">
        <v>54.92</v>
      </c>
      <c r="CR7" s="39">
        <v>55.63</v>
      </c>
      <c r="CS7" s="39">
        <v>55.03</v>
      </c>
      <c r="CT7" s="39">
        <v>55.14</v>
      </c>
      <c r="CU7" s="39">
        <v>55.89</v>
      </c>
      <c r="CV7" s="39">
        <v>60.69</v>
      </c>
      <c r="CW7" s="39">
        <v>88.44</v>
      </c>
      <c r="CX7" s="39">
        <v>88.51</v>
      </c>
      <c r="CY7" s="39">
        <v>86.75</v>
      </c>
      <c r="CZ7" s="39">
        <v>85.72</v>
      </c>
      <c r="DA7" s="39">
        <v>88.38</v>
      </c>
      <c r="DB7" s="39">
        <v>82.66</v>
      </c>
      <c r="DC7" s="39">
        <v>82.04</v>
      </c>
      <c r="DD7" s="39">
        <v>81.900000000000006</v>
      </c>
      <c r="DE7" s="39">
        <v>81.39</v>
      </c>
      <c r="DF7" s="39">
        <v>81.27</v>
      </c>
      <c r="DG7" s="39">
        <v>89.82</v>
      </c>
      <c r="DH7" s="39">
        <v>48.27</v>
      </c>
      <c r="DI7" s="39">
        <v>49.46</v>
      </c>
      <c r="DJ7" s="39">
        <v>50.63</v>
      </c>
      <c r="DK7" s="39">
        <v>50.84</v>
      </c>
      <c r="DL7" s="39">
        <v>52.23</v>
      </c>
      <c r="DM7" s="39">
        <v>48.49</v>
      </c>
      <c r="DN7" s="39">
        <v>48.05</v>
      </c>
      <c r="DO7" s="39">
        <v>48.87</v>
      </c>
      <c r="DP7" s="39">
        <v>49.92</v>
      </c>
      <c r="DQ7" s="39">
        <v>50.63</v>
      </c>
      <c r="DR7" s="39">
        <v>50.19</v>
      </c>
      <c r="DS7" s="39">
        <v>11.98</v>
      </c>
      <c r="DT7" s="39">
        <v>12.85</v>
      </c>
      <c r="DU7" s="39">
        <v>14.28</v>
      </c>
      <c r="DV7" s="39">
        <v>15.41</v>
      </c>
      <c r="DW7" s="39">
        <v>15.42</v>
      </c>
      <c r="DX7" s="39">
        <v>12.79</v>
      </c>
      <c r="DY7" s="39">
        <v>13.39</v>
      </c>
      <c r="DZ7" s="39">
        <v>14.85</v>
      </c>
      <c r="EA7" s="39">
        <v>16.88</v>
      </c>
      <c r="EB7" s="39">
        <v>18.28</v>
      </c>
      <c r="EC7" s="39">
        <v>20.63</v>
      </c>
      <c r="ED7" s="39">
        <v>1.34</v>
      </c>
      <c r="EE7" s="39">
        <v>0.8</v>
      </c>
      <c r="EF7" s="39">
        <v>0.59</v>
      </c>
      <c r="EG7" s="39">
        <v>0.67</v>
      </c>
      <c r="EH7" s="39">
        <v>0.2</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2022-02-01T07:47:07Z</cp:lastPrinted>
  <dcterms:created xsi:type="dcterms:W3CDTF">2021-12-03T06:51:51Z</dcterms:created>
  <dcterms:modified xsi:type="dcterms:W3CDTF">2022-02-01T08:39:43Z</dcterms:modified>
  <cp:category/>
</cp:coreProperties>
</file>