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IVb+krCm7aIq6bw/BY8ARdZsVlkLdMyTdVRHAlKAz+sDOXETbP6UqObzzIuuFcSX/XHc9SARiPsxTzkQBuBdGQ==" workbookSaltValue="d7dFz5LrPBn5y0gWTUrcHg=="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<sst xmlns="http://schemas.openxmlformats.org/spreadsheetml/2006/main" count="228" uniqueCount="116">
  <si>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</si>
  <si>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</si>
  <si>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</si>
  <si>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</si>
  <si>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</si>
  <si>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</si>
  <si>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</si>
  <si>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</si>
  <si>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</si>
  <si>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</si>
  <si>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</si>
  <si>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</si>
  <si>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</si>
  <si>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</si>
  <si>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</si>
  <si>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</si>
  <si>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</si>
  <si>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</si>
  <si>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</si>
  <si>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</si>
  <si>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</si>
  <si>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</si>
  <si>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</si>
  <si>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</si>
  <si>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</si>
  <si>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</si>
  <si>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</si>
  <si>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</si>
  <si>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</si>
  <si>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</si>
  <si>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</si>
  <si>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</si>
  <si>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</si>
  <si>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</si>
  <si>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</si>
  <si>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</si>
  <si>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</si>
  <si>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</si>
  <si>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</si>
  <si>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</si>
  <si>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</si>
  <si>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</si>
  <si>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</si>
  <si>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</si>
  <si>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</si>
  <si>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</si>
  <si>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</si>
  <si>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</si>
  <si>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</si>
  <si>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</si>
  <si>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</si>
  <si>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</si>
  <si>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</si>
  <si>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</si>
  <si>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</si>
  <si>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</si>
  <si>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</si>
  <si>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</si>
  <si>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</si>
  <si>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</si>
  <si>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</si>
  <si>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</si>
  <si>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</si>
  <si>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</si>
  <si>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</si>
  <si>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</si>
  <si>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</si>
  <si>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</si>
  <si>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</si>
  <si>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</si>
  <si>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</si>
  <si>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</si>
  <si>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</si>
  <si>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</si>
  <si>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</si>
  <si>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</si>
  <si>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</si>
  <si>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</si>
  <si>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</si>
  <si>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</si>
  <si>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</si>
  <si>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</si>
  <si>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</si>
  <si>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</si>
  <si>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</si>
  <si>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</si>
  <si>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</si>
  <si>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</si>
  <si>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</si>
  <si>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</si>
  <si>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</si>
  <si>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</si>
  <si>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</si>
  <si>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</si>
  <si>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</si>
  <si>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</si>
  <si>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</si>
  <si>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</si>
  <si>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</si>
  <si>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</si>
  <si>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</si>
  <si>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</si>
  <si>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</si>
  <si>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</si>
  <si>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</si>
  <si>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</si>
  <si>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</si>
  <si>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</si>
  <si>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</si>
  <si>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</si>
  <si>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</si>
  <si>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</si>
  <si>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</si>
  <si>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及び②管路経年化率は平均値より高い。特に法定耐用年数を経過した管路の増加が年々進んでおり、③管路更新率と合わせて考察すると、平成25年度より河和配水池付近の重要給水施設配水管耐震工事を優先して実施しているため管路更新率は平均値より上回ったが、管路延長が短いこともあり更新は行っているものの経年経過管が増えているため管路経年化率は増加している。</t>
    <rPh sb="2" eb="4">
      <t>ユウケイ</t>
    </rPh>
    <rPh sb="4" eb="6">
      <t>コテイ</t>
    </rPh>
    <rPh sb="6" eb="8">
      <t>シサン</t>
    </rPh>
    <rPh sb="8" eb="10">
      <t>ゲンカ</t>
    </rPh>
    <rPh sb="10" eb="12">
      <t>ショウキャク</t>
    </rPh>
    <rPh sb="12" eb="13">
      <t>リツ</t>
    </rPh>
    <rPh sb="13" eb="14">
      <t>オヨ</t>
    </rPh>
    <rPh sb="16" eb="18">
      <t>カンロ</t>
    </rPh>
    <rPh sb="18" eb="20">
      <t>ケイネン</t>
    </rPh>
    <rPh sb="20" eb="21">
      <t>カ</t>
    </rPh>
    <rPh sb="21" eb="22">
      <t>リツ</t>
    </rPh>
    <rPh sb="23" eb="26">
      <t>ヘイキンチ</t>
    </rPh>
    <rPh sb="28" eb="29">
      <t>タカ</t>
    </rPh>
    <rPh sb="31" eb="32">
      <t>トク</t>
    </rPh>
    <rPh sb="33" eb="35">
      <t>ホウテイ</t>
    </rPh>
    <rPh sb="35" eb="37">
      <t>タイヨウ</t>
    </rPh>
    <rPh sb="37" eb="39">
      <t>ネンスウ</t>
    </rPh>
    <rPh sb="40" eb="42">
      <t>ケイカ</t>
    </rPh>
    <rPh sb="44" eb="46">
      <t>カンロ</t>
    </rPh>
    <rPh sb="47" eb="49">
      <t>ゾウカ</t>
    </rPh>
    <rPh sb="50" eb="52">
      <t>ネンネン</t>
    </rPh>
    <rPh sb="52" eb="53">
      <t>スス</t>
    </rPh>
    <rPh sb="59" eb="61">
      <t>カンロ</t>
    </rPh>
    <rPh sb="61" eb="63">
      <t>コウシン</t>
    </rPh>
    <rPh sb="63" eb="64">
      <t>リツ</t>
    </rPh>
    <rPh sb="65" eb="66">
      <t>ア</t>
    </rPh>
    <rPh sb="69" eb="71">
      <t>コウサツ</t>
    </rPh>
    <rPh sb="75" eb="77">
      <t>ヘイセイ</t>
    </rPh>
    <rPh sb="79" eb="81">
      <t>ネンド</t>
    </rPh>
    <rPh sb="83" eb="85">
      <t>コウワ</t>
    </rPh>
    <rPh sb="85" eb="88">
      <t>ハイスイチ</t>
    </rPh>
    <rPh sb="88" eb="90">
      <t>フキン</t>
    </rPh>
    <rPh sb="91" eb="95">
      <t>ジュウヨウキュウスイ</t>
    </rPh>
    <rPh sb="95" eb="97">
      <t>シセツ</t>
    </rPh>
    <rPh sb="97" eb="100">
      <t>ハイスイカン</t>
    </rPh>
    <rPh sb="100" eb="104">
      <t>タイシンコウジ</t>
    </rPh>
    <rPh sb="105" eb="107">
      <t>ユウセン</t>
    </rPh>
    <rPh sb="109" eb="111">
      <t>ジッシ</t>
    </rPh>
    <rPh sb="117" eb="119">
      <t>カンロ</t>
    </rPh>
    <rPh sb="119" eb="122">
      <t>コウシンリツ</t>
    </rPh>
    <rPh sb="123" eb="126">
      <t>ヘイキンチ</t>
    </rPh>
    <rPh sb="128" eb="130">
      <t>ウワマワ</t>
    </rPh>
    <rPh sb="134" eb="136">
      <t>カンロ</t>
    </rPh>
    <rPh sb="136" eb="138">
      <t>エンチョウ</t>
    </rPh>
    <rPh sb="139" eb="140">
      <t>ミジカ</t>
    </rPh>
    <rPh sb="146" eb="148">
      <t>コウシン</t>
    </rPh>
    <rPh sb="149" eb="150">
      <t>オコナ</t>
    </rPh>
    <rPh sb="157" eb="159">
      <t>ケイネン</t>
    </rPh>
    <rPh sb="159" eb="161">
      <t>ケイカ</t>
    </rPh>
    <rPh sb="161" eb="162">
      <t>カン</t>
    </rPh>
    <rPh sb="163" eb="164">
      <t>フ</t>
    </rPh>
    <rPh sb="170" eb="172">
      <t>カンロ</t>
    </rPh>
    <rPh sb="172" eb="174">
      <t>ケイネン</t>
    </rPh>
    <rPh sb="174" eb="175">
      <t>カ</t>
    </rPh>
    <rPh sb="175" eb="176">
      <t>リツ</t>
    </rPh>
    <rPh sb="177" eb="179">
      <t>ゾウカ</t>
    </rPh>
    <phoneticPr fontId="4"/>
  </si>
  <si>
    <t>経営指標より、給水収益が年々減少傾向にあるとはいえ、単年で見れば健全な経営状態である。
 しかしながら、明らかに投資不足・管路更新不足の状態がわかる。日常的な漏水事故・大規模災害への対応として管路更新は喫緊の課題ではあるが、積極的に実施するためには現状の収益状態では不可能であり、今後、起債の増加とともに料金体系の見直しを検討している。
 このことにより、収支バランス・投資バランスを総合的にまとめた経営戦略を平成30年度に策定をしたため、その計画に基づき安定した事業の経営を図っていく。尚、策定した経営戦略については令和５年度に見直し予定。</t>
    <rPh sb="0" eb="2">
      <t>ケイエイ</t>
    </rPh>
    <rPh sb="2" eb="4">
      <t>シヒョウ</t>
    </rPh>
    <rPh sb="7" eb="9">
      <t>キュウスイ</t>
    </rPh>
    <rPh sb="9" eb="11">
      <t>シュウエキ</t>
    </rPh>
    <rPh sb="12" eb="14">
      <t>ネンネン</t>
    </rPh>
    <rPh sb="14" eb="16">
      <t>ゲンショウ</t>
    </rPh>
    <rPh sb="16" eb="18">
      <t>ケイコウ</t>
    </rPh>
    <rPh sb="26" eb="28">
      <t>タンネン</t>
    </rPh>
    <rPh sb="29" eb="30">
      <t>ミ</t>
    </rPh>
    <rPh sb="32" eb="34">
      <t>ケンゼン</t>
    </rPh>
    <rPh sb="35" eb="37">
      <t>ケイエイ</t>
    </rPh>
    <rPh sb="37" eb="39">
      <t>ジョウタイ</t>
    </rPh>
    <rPh sb="52" eb="53">
      <t>アキ</t>
    </rPh>
    <rPh sb="56" eb="58">
      <t>トウシ</t>
    </rPh>
    <rPh sb="58" eb="60">
      <t>フソク</t>
    </rPh>
    <rPh sb="61" eb="63">
      <t>カンロ</t>
    </rPh>
    <rPh sb="63" eb="65">
      <t>コウシン</t>
    </rPh>
    <rPh sb="65" eb="67">
      <t>フソク</t>
    </rPh>
    <rPh sb="68" eb="70">
      <t>ジョウタイ</t>
    </rPh>
    <rPh sb="75" eb="78">
      <t>ニチジョウテキ</t>
    </rPh>
    <rPh sb="79" eb="81">
      <t>ロウスイ</t>
    </rPh>
    <rPh sb="81" eb="83">
      <t>ジコ</t>
    </rPh>
    <rPh sb="84" eb="87">
      <t>ダイキボ</t>
    </rPh>
    <rPh sb="87" eb="89">
      <t>サイガイ</t>
    </rPh>
    <rPh sb="91" eb="93">
      <t>タイオウ</t>
    </rPh>
    <rPh sb="96" eb="98">
      <t>カンロ</t>
    </rPh>
    <rPh sb="98" eb="100">
      <t>コウシン</t>
    </rPh>
    <rPh sb="101" eb="103">
      <t>キッキン</t>
    </rPh>
    <rPh sb="104" eb="106">
      <t>カダイ</t>
    </rPh>
    <rPh sb="112" eb="115">
      <t>セッキョクテキ</t>
    </rPh>
    <rPh sb="116" eb="118">
      <t>ジッシ</t>
    </rPh>
    <rPh sb="124" eb="126">
      <t>ゲンジョウ</t>
    </rPh>
    <rPh sb="127" eb="129">
      <t>シュウエキ</t>
    </rPh>
    <rPh sb="129" eb="131">
      <t>ジョウタイ</t>
    </rPh>
    <rPh sb="133" eb="136">
      <t>フカノウ</t>
    </rPh>
    <rPh sb="140" eb="142">
      <t>コンゴ</t>
    </rPh>
    <rPh sb="143" eb="145">
      <t>キサイ</t>
    </rPh>
    <rPh sb="146" eb="148">
      <t>ゾウカ</t>
    </rPh>
    <rPh sb="152" eb="154">
      <t>リョウキン</t>
    </rPh>
    <rPh sb="154" eb="156">
      <t>タイケイ</t>
    </rPh>
    <rPh sb="157" eb="159">
      <t>ミナオ</t>
    </rPh>
    <rPh sb="161" eb="163">
      <t>ケントウ</t>
    </rPh>
    <rPh sb="222" eb="224">
      <t>ケイカク</t>
    </rPh>
    <rPh sb="225" eb="226">
      <t>モト</t>
    </rPh>
    <rPh sb="232" eb="234">
      <t>ジギョウ</t>
    </rPh>
    <rPh sb="244" eb="245">
      <t>ナオ</t>
    </rPh>
    <rPh sb="246" eb="248">
      <t>サクテイ</t>
    </rPh>
    <rPh sb="250" eb="252">
      <t>ケイエイ</t>
    </rPh>
    <rPh sb="252" eb="254">
      <t>センリャク</t>
    </rPh>
    <rPh sb="259" eb="261">
      <t>レイワ</t>
    </rPh>
    <rPh sb="262" eb="264">
      <t>ネンド</t>
    </rPh>
    <rPh sb="265" eb="267">
      <t>ミナオ</t>
    </rPh>
    <rPh sb="268" eb="270">
      <t>ヨテイ</t>
    </rPh>
    <phoneticPr fontId="4"/>
  </si>
  <si>
    <t xml:space="preserve">①経常収支比率及び⑤料金回収率は100％以上であり、単年度における経営は概ね良好である。収益不足による一般会計からの繰入もなく、給水収益で事業運営がなされている。また、②累積欠損金が発生していないことにより0％となっている。しかしながら、人口減少・節水傾向により給水収益が減少しているため、今後は数値が悪化することが想定される。
③流動比率は104.84％増加した。これは年度内に水道管工事等の支払いを年度内に終え、未払金が減少したため。
④企業債残高対給水収益比率は平成19年から平成24年まで新規起債が無く、企業債残高が少額となっている。平成30年度より老朽化の進んでいる重要給水管路を耐震管へと更新する工事を進めるため、毎年度新規起債をしており、比率は徐々に増加している。
⑦施設利用率については、横ばい状態だが依然として人口減少等による配水量減少が続いており、施設更新時の配水量の見直しが必要である。
　⑧有収率では類似団体・全国平均と比べると高いが、今後も継続して漏水調査や老朽管の布設替工事を行っていく。
</t>
    <rPh sb="166" eb="170">
      <t>リュウドウヒリツ</t>
    </rPh>
    <rPh sb="178" eb="180">
      <t>ゾウカ</t>
    </rPh>
    <rPh sb="186" eb="189">
      <t>ネンドナイ</t>
    </rPh>
    <rPh sb="190" eb="193">
      <t>スイドウカン</t>
    </rPh>
    <rPh sb="193" eb="195">
      <t>コウジ</t>
    </rPh>
    <rPh sb="195" eb="196">
      <t>トウ</t>
    </rPh>
    <rPh sb="197" eb="199">
      <t>シハラ</t>
    </rPh>
    <rPh sb="201" eb="204">
      <t>ネンドナイ</t>
    </rPh>
    <rPh sb="205" eb="206">
      <t>オ</t>
    </rPh>
    <rPh sb="208" eb="211">
      <t>ミバライキン</t>
    </rPh>
    <rPh sb="212" eb="214">
      <t>ゲンショウ</t>
    </rPh>
    <rPh sb="352" eb="353">
      <t>ヨコ</t>
    </rPh>
    <rPh sb="355" eb="357">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</si>
</sst>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0.33</c:v>
                </c:pt>
                <c:pt idx="1">
                  <c:v>0.5</c:v>
                </c:pt>
                <c:pt idx="2">
                  <c:v>0.81</c:v>
                </c:pt>
                <c:pt idx="3">
                  <c:v>0.48</c:v>
                </c:pt>
                <c:pt idx="4">
                  <c:v>0.57999999999999996</c:v>
                </c:pt>
              </c:numCache>
            </c:numRef>
          </c:val>
          <c:extLst>
            <c:ext xmlns:c16="http://schemas.microsoft.com/office/drawing/2014/chart" uri="{C3380CC4-5D6E-409C-BE32-E72D297353CC}">
              <c16:uniqueId val="{00000000-8774-4F6D-9865-29F3E676A6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8774-4F6D-9865-29F3E676A6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54.62</c:v>
                </c:pt>
                <c:pt idx="1">
                  <c:v>53.01</c:v>
                </c:pt>
                <c:pt idx="2">
                  <c:v>52.07</c:v>
                </c:pt>
                <c:pt idx="3">
                  <c:v>52.29</c:v>
                </c:pt>
                <c:pt idx="4">
                  <c:v>52.31</c:v>
                </c:pt>
              </c:numCache>
            </c:numRef>
          </c:val>
          <c:extLst>
            <c:ext xmlns:c16="http://schemas.microsoft.com/office/drawing/2014/chart" uri="{C3380CC4-5D6E-409C-BE32-E72D297353CC}">
              <c16:uniqueId val="{00000000-1C14-4E37-8CE9-A43BC167A4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1C14-4E37-8CE9-A43BC167A4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92.6</c:v>
                </c:pt>
                <c:pt idx="1">
                  <c:v>94.01</c:v>
                </c:pt>
                <c:pt idx="2">
                  <c:v>93.54</c:v>
                </c:pt>
                <c:pt idx="3">
                  <c:v>92.77</c:v>
                </c:pt>
                <c:pt idx="4">
                  <c:v>92.98</c:v>
                </c:pt>
              </c:numCache>
            </c:numRef>
          </c:val>
          <c:extLst>
            <c:ext xmlns:c16="http://schemas.microsoft.com/office/drawing/2014/chart" uri="{C3380CC4-5D6E-409C-BE32-E72D297353CC}">
              <c16:uniqueId val="{00000000-CA31-4C43-B631-9794B01F5D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CA31-4C43-B631-9794B01F5D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113.73</c:v>
                </c:pt>
                <c:pt idx="1">
                  <c:v>112.83</c:v>
                </c:pt>
                <c:pt idx="2">
                  <c:v>112.21</c:v>
                </c:pt>
                <c:pt idx="3">
                  <c:v>111.37</c:v>
                </c:pt>
                <c:pt idx="4">
                  <c:v>110.38</c:v>
                </c:pt>
              </c:numCache>
            </c:numRef>
          </c:val>
          <c:extLst>
            <c:ext xmlns:c16="http://schemas.microsoft.com/office/drawing/2014/chart" uri="{C3380CC4-5D6E-409C-BE32-E72D297353CC}">
              <c16:uniqueId val="{00000000-A6CD-4B1A-B16A-24D09B5CD0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A6CD-4B1A-B16A-24D09B5CD0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52.69</c:v>
                </c:pt>
                <c:pt idx="1">
                  <c:v>53.27</c:v>
                </c:pt>
                <c:pt idx="2">
                  <c:v>53.91</c:v>
                </c:pt>
                <c:pt idx="3">
                  <c:v>54.68</c:v>
                </c:pt>
                <c:pt idx="4">
                  <c:v>55.02</c:v>
                </c:pt>
              </c:numCache>
            </c:numRef>
          </c:val>
          <c:extLst>
            <c:ext xmlns:c16="http://schemas.microsoft.com/office/drawing/2014/chart" uri="{C3380CC4-5D6E-409C-BE32-E72D297353CC}">
              <c16:uniqueId val="{00000000-EF16-4787-A892-83C022B7FE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EF16-4787-A892-83C022B7FE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19.940000000000001</c:v>
                </c:pt>
                <c:pt idx="1">
                  <c:v>19.34</c:v>
                </c:pt>
                <c:pt idx="2">
                  <c:v>28.9</c:v>
                </c:pt>
                <c:pt idx="3">
                  <c:v>32.15</c:v>
                </c:pt>
                <c:pt idx="4">
                  <c:v>33.6</c:v>
                </c:pt>
              </c:numCache>
            </c:numRef>
          </c:val>
          <c:extLst>
            <c:ext xmlns:c16="http://schemas.microsoft.com/office/drawing/2014/chart" uri="{C3380CC4-5D6E-409C-BE32-E72D297353CC}">
              <c16:uniqueId val="{00000000-3525-487F-AF02-590AF55BD7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3525-487F-AF02-590AF55BD7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52-42F1-A11B-2D035D8E29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8252-42F1-A11B-2D035D8E29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1429.44</c:v>
                </c:pt>
                <c:pt idx="1">
                  <c:v>949.94</c:v>
                </c:pt>
                <c:pt idx="2">
                  <c:v>681.5</c:v>
                </c:pt>
                <c:pt idx="3">
                  <c:v>624.78</c:v>
                </c:pt>
                <c:pt idx="4">
                  <c:v>729.62</c:v>
                </c:pt>
              </c:numCache>
            </c:numRef>
          </c:val>
          <c:extLst>
            <c:ext xmlns:c16="http://schemas.microsoft.com/office/drawing/2014/chart" uri="{C3380CC4-5D6E-409C-BE32-E72D297353CC}">
              <c16:uniqueId val="{00000000-6143-4C3A-A88C-027C27E7D5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6143-4C3A-A88C-027C27E7D5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18.059999999999999</c:v>
                </c:pt>
                <c:pt idx="1">
                  <c:v>17.82</c:v>
                </c:pt>
                <c:pt idx="2">
                  <c:v>27.36</c:v>
                </c:pt>
                <c:pt idx="3">
                  <c:v>32.24</c:v>
                </c:pt>
                <c:pt idx="4">
                  <c:v>52.06</c:v>
                </c:pt>
              </c:numCache>
            </c:numRef>
          </c:val>
          <c:extLst>
            <c:ext xmlns:c16="http://schemas.microsoft.com/office/drawing/2014/chart" uri="{C3380CC4-5D6E-409C-BE32-E72D297353CC}">
              <c16:uniqueId val="{00000000-B898-4359-8F69-A952246DCD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B898-4359-8F69-A952246DCD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114.71</c:v>
                </c:pt>
                <c:pt idx="1">
                  <c:v>113.57</c:v>
                </c:pt>
                <c:pt idx="2">
                  <c:v>112.82</c:v>
                </c:pt>
                <c:pt idx="3">
                  <c:v>112.5</c:v>
                </c:pt>
                <c:pt idx="4">
                  <c:v>107.52</c:v>
                </c:pt>
              </c:numCache>
            </c:numRef>
          </c:val>
          <c:extLst>
            <c:ext xmlns:c16="http://schemas.microsoft.com/office/drawing/2014/chart" uri="{C3380CC4-5D6E-409C-BE32-E72D297353CC}">
              <c16:uniqueId val="{00000000-BEBF-4067-BD33-3927D240F1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BEBF-4067-BD33-3927D240F1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137.74</c:v>
                </c:pt>
                <c:pt idx="1">
                  <c:v>138.79</c:v>
                </c:pt>
                <c:pt idx="2">
                  <c:v>138.88</c:v>
                </c:pt>
                <c:pt idx="3">
                  <c:v>139.55000000000001</c:v>
                </c:pt>
                <c:pt idx="4">
                  <c:v>140.36000000000001</c:v>
                </c:pt>
              </c:numCache>
            </c:numRef>
          </c:val>
          <c:extLst>
            <c:ext xmlns:c16="http://schemas.microsoft.com/office/drawing/2014/chart" uri="{C3380CC4-5D6E-409C-BE32-E72D297353CC}">
              <c16:uniqueId val="{00000000-AB62-44C5-9895-3A583DA79D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AB62-44C5-9895-3A583DA79D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美浜町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21681</v>
      </c>
      <c r="AM8" s="61"/>
      <c r="AN8" s="61"/>
      <c r="AO8" s="61"/>
      <c r="AP8" s="61"/>
      <c r="AQ8" s="61"/>
      <c r="AR8" s="61"/>
      <c r="AS8" s="61"/>
      <c r="AT8" s="52">
        <f>データ!$S$6</f>
        <v>46.2</v>
      </c>
      <c r="AU8" s="53"/>
      <c r="AV8" s="53"/>
      <c r="AW8" s="53"/>
      <c r="AX8" s="53"/>
      <c r="AY8" s="53"/>
      <c r="AZ8" s="53"/>
      <c r="BA8" s="53"/>
      <c r="BB8" s="54">
        <f>データ!$T$6</f>
        <v>469.29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91.07</v>
      </c>
      <c r="J10" s="53"/>
      <c r="K10" s="53"/>
      <c r="L10" s="53"/>
      <c r="M10" s="53"/>
      <c r="N10" s="53"/>
      <c r="O10" s="64"/>
      <c r="P10" s="54">
        <f>データ!$P$6</f>
        <v>99.8</v>
      </c>
      <c r="Q10" s="54"/>
      <c r="R10" s="54"/>
      <c r="S10" s="54"/>
      <c r="T10" s="54"/>
      <c r="U10" s="54"/>
      <c r="V10" s="54"/>
      <c r="W10" s="61">
        <f>データ!$Q$6</f>
        <v>2650</v>
      </c>
      <c r="X10" s="61"/>
      <c r="Y10" s="61"/>
      <c r="Z10" s="61"/>
      <c r="AA10" s="61"/>
      <c r="AB10" s="61"/>
      <c r="AC10" s="61"/>
      <c r="AD10" s="2"/>
      <c r="AE10" s="2"/>
      <c r="AF10" s="2"/>
      <c r="AG10" s="2"/>
      <c r="AH10" s="4"/>
      <c r="AI10" s="4"/>
      <c r="AJ10" s="4"/>
      <c r="AK10" s="4"/>
      <c r="AL10" s="61">
        <f>データ!$U$6</f>
        <v>21546</v>
      </c>
      <c r="AM10" s="61"/>
      <c r="AN10" s="61"/>
      <c r="AO10" s="61"/>
      <c r="AP10" s="61"/>
      <c r="AQ10" s="61"/>
      <c r="AR10" s="61"/>
      <c r="AS10" s="61"/>
      <c r="AT10" s="52">
        <f>データ!$V$6</f>
        <v>46.2</v>
      </c>
      <c r="AU10" s="53"/>
      <c r="AV10" s="53"/>
      <c r="AW10" s="53"/>
      <c r="AX10" s="53"/>
      <c r="AY10" s="53"/>
      <c r="AZ10" s="53"/>
      <c r="BA10" s="53"/>
      <c r="BB10" s="54">
        <f>データ!$W$6</f>
        <v>466.36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r1uOHqgIwlaH0ZgFcLxZVaL7kzBnB75bv96uLyWNzS3tiCAoHirAiCx8jmOnGpOk8YWdU1yEyLiu5LG4OSimA==" saltValue="qo4npg30NS3nQOvSbZI7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234460</v>
      </c>
      <c r="D6" s="34">
        <f t="shared" si="3"/>
        <v>46</v>
      </c>
      <c r="E6" s="34">
        <f t="shared" si="3"/>
        <v>1</v>
      </c>
      <c r="F6" s="34">
        <f t="shared" si="3"/>
        <v>0</v>
      </c>
      <c r="G6" s="34">
        <f t="shared" si="3"/>
        <v>1</v>
      </c>
      <c r="H6" s="34" t="str">
        <f t="shared" si="3"/>
        <v>愛知県　美浜町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91.07</v>
      </c>
      <c r="P6" s="35">
        <f t="shared" si="3"/>
        <v>99.8</v>
      </c>
      <c r="Q6" s="35">
        <f t="shared" si="3"/>
        <v>2650</v>
      </c>
      <c r="R6" s="35">
        <f t="shared" si="3"/>
        <v>21681</v>
      </c>
      <c r="S6" s="35">
        <f t="shared" si="3"/>
        <v>46.2</v>
      </c>
      <c r="T6" s="35">
        <f t="shared" si="3"/>
        <v>469.29</v>
      </c>
      <c r="U6" s="35">
        <f t="shared" si="3"/>
        <v>21546</v>
      </c>
      <c r="V6" s="35">
        <f t="shared" si="3"/>
        <v>46.2</v>
      </c>
      <c r="W6" s="35">
        <f t="shared" si="3"/>
        <v>466.36</v>
      </c>
      <c r="X6" s="36">
        <f>IF(X7="",NA(),X7)</f>
        <v>113.73</v>
      </c>
      <c r="Y6" s="36">
        <f t="shared" ref="Y6:AG6" si="4">IF(Y7="",NA(),Y7)</f>
        <v>112.83</v>
      </c>
      <c r="Z6" s="36">
        <f t="shared" si="4"/>
        <v>112.21</v>
      </c>
      <c r="AA6" s="36">
        <f t="shared" si="4"/>
        <v>111.37</v>
      </c>
      <c r="AB6" s="36">
        <f t="shared" si="4"/>
        <v>110.38</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1429.44</v>
      </c>
      <c r="AU6" s="36">
        <f t="shared" ref="AU6:BC6" si="6">IF(AU7="",NA(),AU7)</f>
        <v>949.94</v>
      </c>
      <c r="AV6" s="36">
        <f t="shared" si="6"/>
        <v>681.5</v>
      </c>
      <c r="AW6" s="36">
        <f t="shared" si="6"/>
        <v>624.78</v>
      </c>
      <c r="AX6" s="36">
        <f t="shared" si="6"/>
        <v>729.62</v>
      </c>
      <c r="AY6" s="36">
        <f t="shared" si="6"/>
        <v>384.34</v>
      </c>
      <c r="AZ6" s="36">
        <f t="shared" si="6"/>
        <v>359.47</v>
      </c>
      <c r="BA6" s="36">
        <f t="shared" si="6"/>
        <v>369.69</v>
      </c>
      <c r="BB6" s="36">
        <f t="shared" si="6"/>
        <v>379.08</v>
      </c>
      <c r="BC6" s="36">
        <f t="shared" si="6"/>
        <v>367.55</v>
      </c>
      <c r="BD6" s="35" t="str">
        <f>IF(BD7="","",IF(BD7="-","【-】","【"&amp;SUBSTITUTE(TEXT(BD7,"#,##0.00"),"-","△")&amp;"】"))</f>
        <v>【260.31】</v>
      </c>
      <c r="BE6" s="36">
        <f>IF(BE7="",NA(),BE7)</f>
        <v>18.059999999999999</v>
      </c>
      <c r="BF6" s="36">
        <f t="shared" ref="BF6:BN6" si="7">IF(BF7="",NA(),BF7)</f>
        <v>17.82</v>
      </c>
      <c r="BG6" s="36">
        <f t="shared" si="7"/>
        <v>27.36</v>
      </c>
      <c r="BH6" s="36">
        <f t="shared" si="7"/>
        <v>32.24</v>
      </c>
      <c r="BI6" s="36">
        <f t="shared" si="7"/>
        <v>52.06</v>
      </c>
      <c r="BJ6" s="36">
        <f t="shared" si="7"/>
        <v>380.58</v>
      </c>
      <c r="BK6" s="36">
        <f t="shared" si="7"/>
        <v>401.79</v>
      </c>
      <c r="BL6" s="36">
        <f t="shared" si="7"/>
        <v>402.99</v>
      </c>
      <c r="BM6" s="36">
        <f t="shared" si="7"/>
        <v>398.98</v>
      </c>
      <c r="BN6" s="36">
        <f t="shared" si="7"/>
        <v>418.68</v>
      </c>
      <c r="BO6" s="35" t="str">
        <f>IF(BO7="","",IF(BO7="-","【-】","【"&amp;SUBSTITUTE(TEXT(BO7,"#,##0.00"),"-","△")&amp;"】"))</f>
        <v>【275.67】</v>
      </c>
      <c r="BP6" s="36">
        <f>IF(BP7="",NA(),BP7)</f>
        <v>114.71</v>
      </c>
      <c r="BQ6" s="36">
        <f t="shared" ref="BQ6:BY6" si="8">IF(BQ7="",NA(),BQ7)</f>
        <v>113.57</v>
      </c>
      <c r="BR6" s="36">
        <f t="shared" si="8"/>
        <v>112.82</v>
      </c>
      <c r="BS6" s="36">
        <f t="shared" si="8"/>
        <v>112.5</v>
      </c>
      <c r="BT6" s="36">
        <f t="shared" si="8"/>
        <v>107.52</v>
      </c>
      <c r="BU6" s="36">
        <f t="shared" si="8"/>
        <v>102.38</v>
      </c>
      <c r="BV6" s="36">
        <f t="shared" si="8"/>
        <v>100.12</v>
      </c>
      <c r="BW6" s="36">
        <f t="shared" si="8"/>
        <v>98.66</v>
      </c>
      <c r="BX6" s="36">
        <f t="shared" si="8"/>
        <v>98.64</v>
      </c>
      <c r="BY6" s="36">
        <f t="shared" si="8"/>
        <v>94.78</v>
      </c>
      <c r="BZ6" s="35" t="str">
        <f>IF(BZ7="","",IF(BZ7="-","【-】","【"&amp;SUBSTITUTE(TEXT(BZ7,"#,##0.00"),"-","△")&amp;"】"))</f>
        <v>【100.05】</v>
      </c>
      <c r="CA6" s="36">
        <f>IF(CA7="",NA(),CA7)</f>
        <v>137.74</v>
      </c>
      <c r="CB6" s="36">
        <f t="shared" ref="CB6:CJ6" si="9">IF(CB7="",NA(),CB7)</f>
        <v>138.79</v>
      </c>
      <c r="CC6" s="36">
        <f t="shared" si="9"/>
        <v>138.88</v>
      </c>
      <c r="CD6" s="36">
        <f t="shared" si="9"/>
        <v>139.55000000000001</v>
      </c>
      <c r="CE6" s="36">
        <f t="shared" si="9"/>
        <v>140.36000000000001</v>
      </c>
      <c r="CF6" s="36">
        <f t="shared" si="9"/>
        <v>168.67</v>
      </c>
      <c r="CG6" s="36">
        <f t="shared" si="9"/>
        <v>174.97</v>
      </c>
      <c r="CH6" s="36">
        <f t="shared" si="9"/>
        <v>178.59</v>
      </c>
      <c r="CI6" s="36">
        <f t="shared" si="9"/>
        <v>178.92</v>
      </c>
      <c r="CJ6" s="36">
        <f t="shared" si="9"/>
        <v>181.3</v>
      </c>
      <c r="CK6" s="35" t="str">
        <f>IF(CK7="","",IF(CK7="-","【-】","【"&amp;SUBSTITUTE(TEXT(CK7,"#,##0.00"),"-","△")&amp;"】"))</f>
        <v>【166.40】</v>
      </c>
      <c r="CL6" s="36">
        <f>IF(CL7="",NA(),CL7)</f>
        <v>54.62</v>
      </c>
      <c r="CM6" s="36">
        <f t="shared" ref="CM6:CU6" si="10">IF(CM7="",NA(),CM7)</f>
        <v>53.01</v>
      </c>
      <c r="CN6" s="36">
        <f t="shared" si="10"/>
        <v>52.07</v>
      </c>
      <c r="CO6" s="36">
        <f t="shared" si="10"/>
        <v>52.29</v>
      </c>
      <c r="CP6" s="36">
        <f t="shared" si="10"/>
        <v>52.31</v>
      </c>
      <c r="CQ6" s="36">
        <f t="shared" si="10"/>
        <v>54.92</v>
      </c>
      <c r="CR6" s="36">
        <f t="shared" si="10"/>
        <v>55.63</v>
      </c>
      <c r="CS6" s="36">
        <f t="shared" si="10"/>
        <v>55.03</v>
      </c>
      <c r="CT6" s="36">
        <f t="shared" si="10"/>
        <v>55.14</v>
      </c>
      <c r="CU6" s="36">
        <f t="shared" si="10"/>
        <v>55.89</v>
      </c>
      <c r="CV6" s="35" t="str">
        <f>IF(CV7="","",IF(CV7="-","【-】","【"&amp;SUBSTITUTE(TEXT(CV7,"#,##0.00"),"-","△")&amp;"】"))</f>
        <v>【60.69】</v>
      </c>
      <c r="CW6" s="36">
        <f>IF(CW7="",NA(),CW7)</f>
        <v>92.6</v>
      </c>
      <c r="CX6" s="36">
        <f t="shared" ref="CX6:DF6" si="11">IF(CX7="",NA(),CX7)</f>
        <v>94.01</v>
      </c>
      <c r="CY6" s="36">
        <f t="shared" si="11"/>
        <v>93.54</v>
      </c>
      <c r="CZ6" s="36">
        <f t="shared" si="11"/>
        <v>92.77</v>
      </c>
      <c r="DA6" s="36">
        <f t="shared" si="11"/>
        <v>92.98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52.69</v>
      </c>
      <c r="DI6" s="36">
        <f t="shared" ref="DI6:DQ6" si="12">IF(DI7="",NA(),DI7)</f>
        <v>53.27</v>
      </c>
      <c r="DJ6" s="36">
        <f t="shared" si="12"/>
        <v>53.91</v>
      </c>
      <c r="DK6" s="36">
        <f t="shared" si="12"/>
        <v>54.68</v>
      </c>
      <c r="DL6" s="36">
        <f t="shared" si="12"/>
        <v>55.02</v>
      </c>
      <c r="DM6" s="36">
        <f t="shared" si="12"/>
        <v>48.49</v>
      </c>
      <c r="DN6" s="36">
        <f t="shared" si="12"/>
        <v>48.05</v>
      </c>
      <c r="DO6" s="36">
        <f t="shared" si="12"/>
        <v>48.87</v>
      </c>
      <c r="DP6" s="36">
        <f t="shared" si="12"/>
        <v>49.92</v>
      </c>
      <c r="DQ6" s="36">
        <f t="shared" si="12"/>
        <v>50.63</v>
      </c>
      <c r="DR6" s="35" t="str">
        <f>IF(DR7="","",IF(DR7="-","【-】","【"&amp;SUBSTITUTE(TEXT(DR7,"#,##0.00"),"-","△")&amp;"】"))</f>
        <v>【50.19】</v>
      </c>
      <c r="DS6" s="36">
        <f>IF(DS7="",NA(),DS7)</f>
        <v>19.940000000000001</v>
      </c>
      <c r="DT6" s="36">
        <f t="shared" ref="DT6:EB6" si="13">IF(DT7="",NA(),DT7)</f>
        <v>19.34</v>
      </c>
      <c r="DU6" s="36">
        <f t="shared" si="13"/>
        <v>28.9</v>
      </c>
      <c r="DV6" s="36">
        <f t="shared" si="13"/>
        <v>32.15</v>
      </c>
      <c r="DW6" s="36">
        <f t="shared" si="13"/>
        <v>33.6</v>
      </c>
      <c r="DX6" s="36">
        <f t="shared" si="13"/>
        <v>12.79</v>
      </c>
      <c r="DY6" s="36">
        <f t="shared" si="13"/>
        <v>13.39</v>
      </c>
      <c r="DZ6" s="36">
        <f t="shared" si="13"/>
        <v>14.85</v>
      </c>
      <c r="EA6" s="36">
        <f t="shared" si="13"/>
        <v>16.88</v>
      </c>
      <c r="EB6" s="36">
        <f t="shared" si="13"/>
        <v>18.28</v>
      </c>
      <c r="EC6" s="35" t="str">
        <f>IF(EC7="","",IF(EC7="-","【-】","【"&amp;SUBSTITUTE(TEXT(EC7,"#,##0.00"),"-","△")&amp;"】"))</f>
        <v>【20.63】</v>
      </c>
      <c r="ED6" s="36">
        <f>IF(ED7="",NA(),ED7)</f>
        <v>0.33</v>
      </c>
      <c r="EE6" s="36">
        <f t="shared" ref="EE6:EM6" si="14">IF(EE7="",NA(),EE7)</f>
        <v>0.5</v>
      </c>
      <c r="EF6" s="36">
        <f t="shared" si="14"/>
        <v>0.81</v>
      </c>
      <c r="EG6" s="36">
        <f t="shared" si="14"/>
        <v>0.48</v>
      </c>
      <c r="EH6" s="36">
        <f t="shared" si="14"/>
        <v>0.57999999999999996</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234460</v>
      </c>
      <c r="D7" s="38">
        <v>46</v>
      </c>
      <c r="E7" s="38">
        <v>1</v>
      </c>
      <c r="F7" s="38">
        <v>0</v>
      </c>
      <c r="G7" s="38">
        <v>1</v>
      </c>
      <c r="H7" s="38" t="s">
        <v>93</v>
      </c>
      <c r="I7" s="38" t="s">
        <v>94</v>
      </c>
      <c r="J7" s="38" t="s">
        <v>95</v>
      </c>
      <c r="K7" s="38" t="s">
        <v>96</v>
      </c>
      <c r="L7" s="38" t="s">
        <v>97</v>
      </c>
      <c r="M7" s="38" t="s">
        <v>98</v>
      </c>
      <c r="N7" s="39" t="s">
        <v>99</v>
      </c>
      <c r="O7" s="39">
        <v>91.07</v>
      </c>
      <c r="P7" s="39">
        <v>99.8</v>
      </c>
      <c r="Q7" s="39">
        <v>2650</v>
      </c>
      <c r="R7" s="39">
        <v>21681</v>
      </c>
      <c r="S7" s="39">
        <v>46.2</v>
      </c>
      <c r="T7" s="39">
        <v>469.29</v>
      </c>
      <c r="U7" s="39">
        <v>21546</v>
      </c>
      <c r="V7" s="39">
        <v>46.2</v>
      </c>
      <c r="W7" s="39">
        <v>466.36</v>
      </c>
      <c r="X7" s="39">
        <v>113.73</v>
      </c>
      <c r="Y7" s="39">
        <v>112.83</v>
      </c>
      <c r="Z7" s="39">
        <v>112.21</v>
      </c>
      <c r="AA7" s="39">
        <v>111.37</v>
      </c>
      <c r="AB7" s="39">
        <v>110.38</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1429.44</v>
      </c>
      <c r="AU7" s="39">
        <v>949.94</v>
      </c>
      <c r="AV7" s="39">
        <v>681.5</v>
      </c>
      <c r="AW7" s="39">
        <v>624.78</v>
      </c>
      <c r="AX7" s="39">
        <v>729.62</v>
      </c>
      <c r="AY7" s="39">
        <v>384.34</v>
      </c>
      <c r="AZ7" s="39">
        <v>359.47</v>
      </c>
      <c r="BA7" s="39">
        <v>369.69</v>
      </c>
      <c r="BB7" s="39">
        <v>379.08</v>
      </c>
      <c r="BC7" s="39">
        <v>367.55</v>
      </c>
      <c r="BD7" s="39">
        <v>260.31</v>
      </c>
      <c r="BE7" s="39">
        <v>18.059999999999999</v>
      </c>
      <c r="BF7" s="39">
        <v>17.82</v>
      </c>
      <c r="BG7" s="39">
        <v>27.36</v>
      </c>
      <c r="BH7" s="39">
        <v>32.24</v>
      </c>
      <c r="BI7" s="39">
        <v>52.06</v>
      </c>
      <c r="BJ7" s="39">
        <v>380.58</v>
      </c>
      <c r="BK7" s="39">
        <v>401.79</v>
      </c>
      <c r="BL7" s="39">
        <v>402.99</v>
      </c>
      <c r="BM7" s="39">
        <v>398.98</v>
      </c>
      <c r="BN7" s="39">
        <v>418.68</v>
      </c>
      <c r="BO7" s="39">
        <v>275.67</v>
      </c>
      <c r="BP7" s="39">
        <v>114.71</v>
      </c>
      <c r="BQ7" s="39">
        <v>113.57</v>
      </c>
      <c r="BR7" s="39">
        <v>112.82</v>
      </c>
      <c r="BS7" s="39">
        <v>112.5</v>
      </c>
      <c r="BT7" s="39">
        <v>107.52</v>
      </c>
      <c r="BU7" s="39">
        <v>102.38</v>
      </c>
      <c r="BV7" s="39">
        <v>100.12</v>
      </c>
      <c r="BW7" s="39">
        <v>98.66</v>
      </c>
      <c r="BX7" s="39">
        <v>98.64</v>
      </c>
      <c r="BY7" s="39">
        <v>94.78</v>
      </c>
      <c r="BZ7" s="39">
        <v>100.05</v>
      </c>
      <c r="CA7" s="39">
        <v>137.74</v>
      </c>
      <c r="CB7" s="39">
        <v>138.79</v>
      </c>
      <c r="CC7" s="39">
        <v>138.88</v>
      </c>
      <c r="CD7" s="39">
        <v>139.55000000000001</v>
      </c>
      <c r="CE7" s="39">
        <v>140.36000000000001</v>
      </c>
      <c r="CF7" s="39">
        <v>168.67</v>
      </c>
      <c r="CG7" s="39">
        <v>174.97</v>
      </c>
      <c r="CH7" s="39">
        <v>178.59</v>
      </c>
      <c r="CI7" s="39">
        <v>178.92</v>
      </c>
      <c r="CJ7" s="39">
        <v>181.3</v>
      </c>
      <c r="CK7" s="39">
        <v>166.4</v>
      </c>
      <c r="CL7" s="39">
        <v>54.62</v>
      </c>
      <c r="CM7" s="39">
        <v>53.01</v>
      </c>
      <c r="CN7" s="39">
        <v>52.07</v>
      </c>
      <c r="CO7" s="39">
        <v>52.29</v>
      </c>
      <c r="CP7" s="39">
        <v>52.31</v>
      </c>
      <c r="CQ7" s="39">
        <v>54.92</v>
      </c>
      <c r="CR7" s="39">
        <v>55.63</v>
      </c>
      <c r="CS7" s="39">
        <v>55.03</v>
      </c>
      <c r="CT7" s="39">
        <v>55.14</v>
      </c>
      <c r="CU7" s="39">
        <v>55.89</v>
      </c>
      <c r="CV7" s="39">
        <v>60.69</v>
      </c>
      <c r="CW7" s="39">
        <v>92.6</v>
      </c>
      <c r="CX7" s="39">
        <v>94.01</v>
      </c>
      <c r="CY7" s="39">
        <v>93.54</v>
      </c>
      <c r="CZ7" s="39">
        <v>92.77</v>
      </c>
      <c r="DA7" s="39">
        <v>92.98</v>
      </c>
      <c r="DB7" s="39">
        <v>82.66</v>
      </c>
      <c r="DC7" s="39">
        <v>82.04</v>
      </c>
      <c r="DD7" s="39">
        <v>81.900000000000006</v>
      </c>
      <c r="DE7" s="39">
        <v>81.39</v>
      </c>
      <c r="DF7" s="39">
        <v>81.27</v>
      </c>
      <c r="DG7" s="39">
        <v>89.82</v>
      </c>
      <c r="DH7" s="39">
        <v>52.69</v>
      </c>
      <c r="DI7" s="39">
        <v>53.27</v>
      </c>
      <c r="DJ7" s="39">
        <v>53.91</v>
      </c>
      <c r="DK7" s="39">
        <v>54.68</v>
      </c>
      <c r="DL7" s="39">
        <v>55.02</v>
      </c>
      <c r="DM7" s="39">
        <v>48.49</v>
      </c>
      <c r="DN7" s="39">
        <v>48.05</v>
      </c>
      <c r="DO7" s="39">
        <v>48.87</v>
      </c>
      <c r="DP7" s="39">
        <v>49.92</v>
      </c>
      <c r="DQ7" s="39">
        <v>50.63</v>
      </c>
      <c r="DR7" s="39">
        <v>50.19</v>
      </c>
      <c r="DS7" s="39">
        <v>19.940000000000001</v>
      </c>
      <c r="DT7" s="39">
        <v>19.34</v>
      </c>
      <c r="DU7" s="39">
        <v>28.9</v>
      </c>
      <c r="DV7" s="39">
        <v>32.15</v>
      </c>
      <c r="DW7" s="39">
        <v>33.6</v>
      </c>
      <c r="DX7" s="39">
        <v>12.79</v>
      </c>
      <c r="DY7" s="39">
        <v>13.39</v>
      </c>
      <c r="DZ7" s="39">
        <v>14.85</v>
      </c>
      <c r="EA7" s="39">
        <v>16.88</v>
      </c>
      <c r="EB7" s="39">
        <v>18.28</v>
      </c>
      <c r="EC7" s="39">
        <v>20.63</v>
      </c>
      <c r="ED7" s="39">
        <v>0.33</v>
      </c>
      <c r="EE7" s="39">
        <v>0.5</v>
      </c>
      <c r="EF7" s="39">
        <v>0.81</v>
      </c>
      <c r="EG7" s="39">
        <v>0.48</v>
      </c>
      <c r="EH7" s="39">
        <v>0.57999999999999996</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2022-01-13T06:19:22Z</cp:lastPrinted>
  <dcterms:created xsi:type="dcterms:W3CDTF">2021-12-03T06:51:52Z</dcterms:created>
  <dcterms:modified xsi:type="dcterms:W3CDTF">2022-01-26T08:47:11Z</dcterms:modified>
  <cp:category/>
</cp:coreProperties>
</file>