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00145300\Desktop\kkkkkk\"/>
    </mc:Choice>
  </mc:AlternateContent>
  <workbookProtection workbookAlgorithmName="SHA-512" workbookHashValue="Q8bmC3oDtZe4x6nXcu5oioOJOAbN+zJFWpxf1BD8zajQiJwbwTzvpiqc59ZeiilrTODjRg9J+g2OgLjbunb6qA==" workbookSaltValue="A8J6dngrcbZPh+oChLpd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6" i="5" l="1"/>
  <c r="BI6" i="5"/>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<sst xmlns="http://schemas.openxmlformats.org/spreadsheetml/2006/main" count="299" uniqueCount="116">
  <si>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</si>
  <si>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</si>
  <si>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</si>
  <si>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</si>
  <si>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</si>
  <si>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</si>
  <si>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</si>
  <si>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</si>
  <si>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</si>
  <si>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</si>
  <si>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</si>
  <si>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</si>
  <si>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</si>
  <si>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</si>
  <si>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</si>
  <si>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</si>
  <si>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</si>
  <si>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</si>
  <si>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</si>
  <si>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</si>
  <si>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</si>
  <si>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</si>
  <si>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</si>
  <si>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</si>
  <si>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</si>
  <si>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</si>
  <si>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</si>
  <si>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</si>
  <si>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</si>
  <si>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</si>
  <si>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</si>
  <si>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</si>
  <si>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</si>
  <si>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</si>
  <si>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</si>
  <si>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</si>
  <si>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</si>
  <si>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</si>
  <si>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</si>
  <si>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</si>
  <si>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</si>
  <si>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</si>
  <si>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</si>
  <si>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</si>
  <si>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</si>
  <si>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</si>
  <si>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</si>
  <si>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</si>
  <si>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</si>
  <si>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</si>
  <si>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</si>
  <si>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</si>
  <si>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</si>
  <si>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</si>
  <si>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</si>
  <si>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</si>
  <si>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</si>
  <si>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</si>
  <si>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</si>
  <si>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</si>
  <si>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</si>
  <si>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</si>
  <si>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</si>
  <si>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</si>
  <si>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</si>
  <si>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</si>
  <si>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</si>
  <si>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</si>
  <si>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</si>
  <si>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</si>
  <si>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</si>
  <si>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</si>
  <si>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</si>
  <si>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</si>
  <si>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</si>
  <si>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</si>
  <si>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</si>
  <si>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</si>
  <si>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</si>
  <si>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</si>
  <si>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</si>
  <si>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</si>
  <si>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</si>
  <si>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</si>
  <si>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</si>
  <si>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</si>
  <si>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</si>
  <si>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</si>
  <si>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</si>
  <si>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</si>
  <si>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</si>
  <si>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</si>
  <si>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</si>
  <si>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</si>
  <si>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</si>
  <si>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</si>
  <si>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</si>
  <si>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</si>
  <si>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</si>
  <si>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</si>
  <si>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</si>
  <si>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</si>
  <si>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</si>
  <si>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</si>
  <si>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</si>
  <si>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</si>
  <si>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</si>
  <si>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</si>
  <si>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</si>
  <si>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</si>
  <si>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</si>
  <si>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</si>
  <si>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</si>
  <si>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法定耐用年数を超えた施設が少ないため数値が低くなっています。管路施設について古いものは30年を経過してきているため、ストックマネジメント計画に基づき管路施設等の調査を進めていきます。</t>
    <phoneticPr fontId="4"/>
  </si>
  <si>
    <t>　令和元年度より地方公営企業法を適用しました。
①経常収支比率については、100%を越えているが、一般会計からの繰入金に依存しているため、使用料収入等の増加に向け接続率の向上等経営の健全化が必要と考えられます。
③流動比率については、下水道施設の建設に充てられた企業債の償還が大きいため類似団体より低くなっています。今後は、収入の確保や事業の効率化を進めていく必要があると考えられます。
④企業債残高対事業規模比率については、類似団体より低い水準となっています。また、新規の借入額が企業債の償還額を下回って推移しているため、今後は減少していくと思われます。
⑤経費回収率については、100％を下回っているため使用料収入等の増加に向け接続率の向上等経営改善が必要であると考えられます。なお、新型コロナ対策として使用料の減免措置を行ったため前年度を下回っています。
⑥汚水処理原価については、類似団体より僅かに上回っていますが汚水処理費の軽減に努めていきます。
⑧水洗化率については、類似団体を上回っていますが100％を目指し水洗化率の向上を図っていきます。</t>
    <rPh sb="42" eb="43">
      <t>コ</t>
    </rPh>
    <rPh sb="49" eb="51">
      <t>イッパン</t>
    </rPh>
    <rPh sb="51" eb="53">
      <t>カイケイ</t>
    </rPh>
    <rPh sb="56" eb="58">
      <t>クリイレ</t>
    </rPh>
    <rPh sb="58" eb="59">
      <t>キン</t>
    </rPh>
    <rPh sb="60" eb="62">
      <t>イゾン</t>
    </rPh>
    <rPh sb="74" eb="75">
      <t>トウ</t>
    </rPh>
    <rPh sb="91" eb="94">
      <t>ケンゼンカ</t>
    </rPh>
    <phoneticPr fontId="4"/>
  </si>
  <si>
    <t>令和元年度より公営企業会計へ移行しました。本町では公共下水道、農業集落排水、合併浄化槽の排水処理施設にて整備を行っており汚水処理人口普及率は99.9%となっています。今後は、農業集落排水区域の統合を進め、下水道経営の健全化を図り、町全体の汚水処理の効率化を行っていきます。経営戦略については、令和２年度に策定しており、適宜、見直しを図りながら事業を着実に進めていきます。</t>
    <rPh sb="64" eb="66">
      <t>ジンコウ</t>
    </rPh>
    <rPh sb="159" eb="161">
      <t>テキギ</t>
    </rPh>
    <rPh sb="162" eb="164">
      <t>ミナオ</t>
    </rPh>
    <rPh sb="166" eb="167">
      <t>ハカ</t>
    </rPh>
    <rPh sb="171" eb="172">
      <t>ジ</t>
    </rPh>
    <rPh sb="174" eb="176">
      <t>チャクジツ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</si>
</sst>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D0-43FA-9718-A5AD764BE4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0.08</c:v>
                </c:pt>
              </c:numCache>
            </c:numRef>
          </c:val>
          <c:smooth val="0"/>
          <c:extLst>
            <c:ext xmlns:c16="http://schemas.microsoft.com/office/drawing/2014/chart" uri="{C3380CC4-5D6E-409C-BE32-E72D297353CC}">
              <c16:uniqueId val="{00000001-ADD0-43FA-9718-A5AD764BE4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16-475B-93EE-38A1A41540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66.180000000000007</c:v>
                </c:pt>
                <c:pt idx="4">
                  <c:v>60.78</c:v>
                </c:pt>
              </c:numCache>
            </c:numRef>
          </c:val>
          <c:smooth val="0"/>
          <c:extLst>
            <c:ext xmlns:c16="http://schemas.microsoft.com/office/drawing/2014/chart" uri="{C3380CC4-5D6E-409C-BE32-E72D297353CC}">
              <c16:uniqueId val="{00000001-EE16-475B-93EE-38A1A41540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94.07</c:v>
                </c:pt>
                <c:pt idx="4">
                  <c:v>94.68</c:v>
                </c:pt>
              </c:numCache>
            </c:numRef>
          </c:val>
          <c:extLst>
            <c:ext xmlns:c16="http://schemas.microsoft.com/office/drawing/2014/chart" uri="{C3380CC4-5D6E-409C-BE32-E72D297353CC}">
              <c16:uniqueId val="{00000000-6802-4D04-B1DF-DE2D57206C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91.87</c:v>
                </c:pt>
                <c:pt idx="4">
                  <c:v>94.17</c:v>
                </c:pt>
              </c:numCache>
            </c:numRef>
          </c:val>
          <c:smooth val="0"/>
          <c:extLst>
            <c:ext xmlns:c16="http://schemas.microsoft.com/office/drawing/2014/chart" uri="{C3380CC4-5D6E-409C-BE32-E72D297353CC}">
              <c16:uniqueId val="{00000001-6802-4D04-B1DF-DE2D57206C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98.65</c:v>
                </c:pt>
                <c:pt idx="4">
                  <c:v>100.73</c:v>
                </c:pt>
              </c:numCache>
            </c:numRef>
          </c:val>
          <c:extLst>
            <c:ext xmlns:c16="http://schemas.microsoft.com/office/drawing/2014/chart" uri="{C3380CC4-5D6E-409C-BE32-E72D297353CC}">
              <c16:uniqueId val="{00000000-8EC6-40F0-821B-9CDD4071E9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105.89</c:v>
                </c:pt>
                <c:pt idx="4">
                  <c:v>106.67</c:v>
                </c:pt>
              </c:numCache>
            </c:numRef>
          </c:val>
          <c:smooth val="0"/>
          <c:extLst>
            <c:ext xmlns:c16="http://schemas.microsoft.com/office/drawing/2014/chart" uri="{C3380CC4-5D6E-409C-BE32-E72D297353CC}">
              <c16:uniqueId val="{00000001-8EC6-40F0-821B-9CDD4071E9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3.21</c:v>
                </c:pt>
                <c:pt idx="4">
                  <c:v>6.39</c:v>
                </c:pt>
              </c:numCache>
            </c:numRef>
          </c:val>
          <c:extLst>
            <c:ext xmlns:c16="http://schemas.microsoft.com/office/drawing/2014/chart" uri="{C3380CC4-5D6E-409C-BE32-E72D297353CC}">
              <c16:uniqueId val="{00000000-8971-44C0-911C-92E4856FC9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19.78</c:v>
                </c:pt>
                <c:pt idx="4">
                  <c:v>23.25</c:v>
                </c:pt>
              </c:numCache>
            </c:numRef>
          </c:val>
          <c:smooth val="0"/>
          <c:extLst>
            <c:ext xmlns:c16="http://schemas.microsoft.com/office/drawing/2014/chart" uri="{C3380CC4-5D6E-409C-BE32-E72D297353CC}">
              <c16:uniqueId val="{00000001-8971-44C0-911C-92E4856FC9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88-4182-8233-877195652F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0.44</c:v>
                </c:pt>
                <c:pt idx="4">
                  <c:v>1.06</c:v>
                </c:pt>
              </c:numCache>
            </c:numRef>
          </c:val>
          <c:smooth val="0"/>
          <c:extLst>
            <c:ext xmlns:c16="http://schemas.microsoft.com/office/drawing/2014/chart" uri="{C3380CC4-5D6E-409C-BE32-E72D297353CC}">
              <c16:uniqueId val="{00000001-9D88-4182-8233-877195652F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C6-49A3-B632-9EFE34BEE9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0.83</c:v>
                </c:pt>
                <c:pt idx="4">
                  <c:v>3.68</c:v>
                </c:pt>
              </c:numCache>
            </c:numRef>
          </c:val>
          <c:smooth val="0"/>
          <c:extLst>
            <c:ext xmlns:c16="http://schemas.microsoft.com/office/drawing/2014/chart" uri="{C3380CC4-5D6E-409C-BE32-E72D297353CC}">
              <c16:uniqueId val="{00000001-26C6-49A3-B632-9EFE34BEE9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43.72</c:v>
                </c:pt>
                <c:pt idx="4">
                  <c:v>41.01</c:v>
                </c:pt>
              </c:numCache>
            </c:numRef>
          </c:val>
          <c:extLst>
            <c:ext xmlns:c16="http://schemas.microsoft.com/office/drawing/2014/chart" uri="{C3380CC4-5D6E-409C-BE32-E72D297353CC}">
              <c16:uniqueId val="{00000000-5787-4A47-8B6D-6759310A2F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61.2</c:v>
                </c:pt>
                <c:pt idx="4">
                  <c:v>67.86</c:v>
                </c:pt>
              </c:numCache>
            </c:numRef>
          </c:val>
          <c:smooth val="0"/>
          <c:extLst>
            <c:ext xmlns:c16="http://schemas.microsoft.com/office/drawing/2014/chart" uri="{C3380CC4-5D6E-409C-BE32-E72D297353CC}">
              <c16:uniqueId val="{00000001-5787-4A47-8B6D-6759310A2F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917.07</c:v>
                </c:pt>
                <c:pt idx="4" formatCode="#,##0.00;&quot;△&quot;#,##0.00">
                  <c:v>760.16</c:v>
                </c:pt>
              </c:numCache>
            </c:numRef>
          </c:val>
          <c:extLst>
            <c:ext xmlns:c16="http://schemas.microsoft.com/office/drawing/2014/chart" uri="{C3380CC4-5D6E-409C-BE32-E72D297353CC}">
              <c16:uniqueId val="{00000000-17FF-4295-B128-A2204FBA4B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1033.5999999999999</c:v>
                </c:pt>
                <c:pt idx="4">
                  <c:v>709.4</c:v>
                </c:pt>
              </c:numCache>
            </c:numRef>
          </c:val>
          <c:smooth val="0"/>
          <c:extLst>
            <c:ext xmlns:c16="http://schemas.microsoft.com/office/drawing/2014/chart" uri="{C3380CC4-5D6E-409C-BE32-E72D297353CC}">
              <c16:uniqueId val="{00000001-17FF-4295-B128-A2204FBA4B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65.349999999999994</c:v>
                </c:pt>
                <c:pt idx="4">
                  <c:v>60.83</c:v>
                </c:pt>
              </c:numCache>
            </c:numRef>
          </c:val>
          <c:extLst>
            <c:ext xmlns:c16="http://schemas.microsoft.com/office/drawing/2014/chart" uri="{C3380CC4-5D6E-409C-BE32-E72D297353CC}">
              <c16:uniqueId val="{00000000-CF1C-41C3-AF07-BC447BDEBC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85.39</c:v>
                </c:pt>
                <c:pt idx="4">
                  <c:v>91.14</c:v>
                </c:pt>
              </c:numCache>
            </c:numRef>
          </c:val>
          <c:smooth val="0"/>
          <c:extLst>
            <c:ext xmlns:c16="http://schemas.microsoft.com/office/drawing/2014/chart" uri="{C3380CC4-5D6E-409C-BE32-E72D297353CC}">
              <c16:uniqueId val="{00000001-CF1C-41C3-AF07-BC447BDEBC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2547-4E78-975E-E1A49CB624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150.96</c:v>
                </c:pt>
                <c:pt idx="4">
                  <c:v>136.86000000000001</c:v>
                </c:pt>
              </c:numCache>
            </c:numRef>
          </c:val>
          <c:smooth val="0"/>
          <c:extLst>
            <c:ext xmlns:c16="http://schemas.microsoft.com/office/drawing/2014/chart" uri="{C3380CC4-5D6E-409C-BE32-E72D297353CC}">
              <c16:uniqueId val="{00000001-2547-4E78-975E-E1A49CB624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幸田町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42581</v>
      </c>
      <c r="AM8" s="69"/>
      <c r="AN8" s="69"/>
      <c r="AO8" s="69"/>
      <c r="AP8" s="69"/>
      <c r="AQ8" s="69"/>
      <c r="AR8" s="69"/>
      <c r="AS8" s="69"/>
      <c r="AT8" s="68">
        <f>データ!T6</f>
        <v>56.72</v>
      </c>
      <c r="AU8" s="68"/>
      <c r="AV8" s="68"/>
      <c r="AW8" s="68"/>
      <c r="AX8" s="68"/>
      <c r="AY8" s="68"/>
      <c r="AZ8" s="68"/>
      <c r="BA8" s="68"/>
      <c r="BB8" s="68">
        <f>データ!U6</f>
        <v>750.72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79.08</v>
      </c>
      <c r="J10" s="68"/>
      <c r="K10" s="68"/>
      <c r="L10" s="68"/>
      <c r="M10" s="68"/>
      <c r="N10" s="68"/>
      <c r="O10" s="68"/>
      <c r="P10" s="68">
        <f>データ!P6</f>
        <v>72.260000000000005</v>
      </c>
      <c r="Q10" s="68"/>
      <c r="R10" s="68"/>
      <c r="S10" s="68"/>
      <c r="T10" s="68"/>
      <c r="U10" s="68"/>
      <c r="V10" s="68"/>
      <c r="W10" s="68">
        <f>データ!Q6</f>
        <v>99.45</v>
      </c>
      <c r="X10" s="68"/>
      <c r="Y10" s="68"/>
      <c r="Z10" s="68"/>
      <c r="AA10" s="68"/>
      <c r="AB10" s="68"/>
      <c r="AC10" s="68"/>
      <c r="AD10" s="69">
        <f>データ!R6</f>
        <v>1870</v>
      </c>
      <c r="AE10" s="69"/>
      <c r="AF10" s="69"/>
      <c r="AG10" s="69"/>
      <c r="AH10" s="69"/>
      <c r="AI10" s="69"/>
      <c r="AJ10" s="69"/>
      <c r="AK10" s="2"/>
      <c r="AL10" s="69">
        <f>データ!V6</f>
        <v>30826</v>
      </c>
      <c r="AM10" s="69"/>
      <c r="AN10" s="69"/>
      <c r="AO10" s="69"/>
      <c r="AP10" s="69"/>
      <c r="AQ10" s="69"/>
      <c r="AR10" s="69"/>
      <c r="AS10" s="69"/>
      <c r="AT10" s="68">
        <f>データ!W6</f>
        <v>5.95</v>
      </c>
      <c r="AU10" s="68"/>
      <c r="AV10" s="68"/>
      <c r="AW10" s="68"/>
      <c r="AX10" s="68"/>
      <c r="AY10" s="68"/>
      <c r="AZ10" s="68"/>
      <c r="BA10" s="68"/>
      <c r="BB10" s="68">
        <f>データ!X6</f>
        <v>5180.84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G1PJgD6zeMGQEYXlnJe01TCrkWHJ4xQETSsjaol/qvEg9fhZs0BwEGHr6yRSfOC1w5pkxr94u5udqgTsX8t8Q==" saltValue="c1kIO1LhreIEfygyflbX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BD1" workbookViewId="0">
      <selection activeCell="BJ7" sqref="BJ7"/>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235016</v>
      </c>
      <c r="D6" s="33">
        <f t="shared" si="3"/>
        <v>46</v>
      </c>
      <c r="E6" s="33">
        <f t="shared" si="3"/>
        <v>17</v>
      </c>
      <c r="F6" s="33">
        <f t="shared" si="3"/>
        <v>1</v>
      </c>
      <c r="G6" s="33">
        <f t="shared" si="3"/>
        <v>0</v>
      </c>
      <c r="H6" s="33" t="str">
        <f t="shared" si="3"/>
        <v>愛知県　幸田町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79.08</v>
      </c>
      <c r="P6" s="34">
        <f t="shared" si="3"/>
        <v>72.260000000000005</v>
      </c>
      <c r="Q6" s="34">
        <f t="shared" si="3"/>
        <v>99.45</v>
      </c>
      <c r="R6" s="34">
        <f t="shared" si="3"/>
        <v>1870</v>
      </c>
      <c r="S6" s="34">
        <f t="shared" si="3"/>
        <v>42581</v>
      </c>
      <c r="T6" s="34">
        <f t="shared" si="3"/>
        <v>56.72</v>
      </c>
      <c r="U6" s="34">
        <f t="shared" si="3"/>
        <v>750.72</v>
      </c>
      <c r="V6" s="34">
        <f t="shared" si="3"/>
        <v>30826</v>
      </c>
      <c r="W6" s="34">
        <f t="shared" si="3"/>
        <v>5.95</v>
      </c>
      <c r="X6" s="34">
        <f t="shared" si="3"/>
        <v>5180.84</v>
      </c>
      <c r="Y6" s="35" t="str">
        <f>IF(Y7="",NA(),Y7)</f>
        <v>-</v>
      </c>
      <c r="Z6" s="35" t="str">
        <f t="shared" ref="Z6:AH6" si="4">IF(Z7="",NA(),Z7)</f>
        <v>-</v>
      </c>
      <c r="AA6" s="35" t="str">
        <f t="shared" si="4"/>
        <v>-</v>
      </c>
      <c r="AB6" s="35">
        <f t="shared" si="4"/>
        <v>98.65</v>
      </c>
      <c r="AC6" s="35">
        <f t="shared" si="4"/>
        <v>100.73</v>
      </c>
      <c r="AD6" s="35" t="str">
        <f t="shared" si="4"/>
        <v>-</v>
      </c>
      <c r="AE6" s="35" t="str">
        <f t="shared" si="4"/>
        <v>-</v>
      </c>
      <c r="AF6" s="35" t="str">
        <f t="shared" si="4"/>
        <v>-</v>
      </c>
      <c r="AG6" s="35">
        <f t="shared" si="4"/>
        <v>105.89</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0.83</v>
      </c>
      <c r="AS6" s="35">
        <f t="shared" si="5"/>
        <v>3.68</v>
      </c>
      <c r="AT6" s="34" t="str">
        <f>IF(AT7="","",IF(AT7="-","【-】","【"&amp;SUBSTITUTE(TEXT(AT7,"#,##0.00"),"-","△")&amp;"】"))</f>
        <v>【3.64】</v>
      </c>
      <c r="AU6" s="35" t="str">
        <f>IF(AU7="",NA(),AU7)</f>
        <v>-</v>
      </c>
      <c r="AV6" s="35" t="str">
        <f t="shared" ref="AV6:BD6" si="6">IF(AV7="",NA(),AV7)</f>
        <v>-</v>
      </c>
      <c r="AW6" s="35" t="str">
        <f t="shared" si="6"/>
        <v>-</v>
      </c>
      <c r="AX6" s="35">
        <f t="shared" si="6"/>
        <v>43.72</v>
      </c>
      <c r="AY6" s="35">
        <f t="shared" si="6"/>
        <v>41.01</v>
      </c>
      <c r="AZ6" s="35" t="str">
        <f t="shared" si="6"/>
        <v>-</v>
      </c>
      <c r="BA6" s="35" t="str">
        <f t="shared" si="6"/>
        <v>-</v>
      </c>
      <c r="BB6" s="35" t="str">
        <f t="shared" si="6"/>
        <v>-</v>
      </c>
      <c r="BC6" s="35">
        <f t="shared" si="6"/>
        <v>61.2</v>
      </c>
      <c r="BD6" s="35">
        <f t="shared" si="6"/>
        <v>67.86</v>
      </c>
      <c r="BE6" s="34" t="str">
        <f>IF(BE7="","",IF(BE7="-","【-】","【"&amp;SUBSTITUTE(TEXT(BE7,"#,##0.00"),"-","△")&amp;"】"))</f>
        <v>【67.52】</v>
      </c>
      <c r="BF6" s="35" t="str">
        <f>IF(BF7="",NA(),BF7)</f>
        <v>-</v>
      </c>
      <c r="BG6" s="35" t="str">
        <f t="shared" ref="BG6:BO6" si="7">IF(BG7="",NA(),BG7)</f>
        <v>-</v>
      </c>
      <c r="BH6" s="35" t="str">
        <f t="shared" si="7"/>
        <v>-</v>
      </c>
      <c r="BI6" s="35">
        <f>IF(BI7="",NA(),BI7)</f>
        <v>917.07</v>
      </c>
      <c r="BJ6" s="34">
        <f>IF(BJ7="",NA(),BJ7)</f>
        <v>760.16</v>
      </c>
      <c r="BK6" s="35" t="str">
        <f t="shared" si="7"/>
        <v>-</v>
      </c>
      <c r="BL6" s="35" t="str">
        <f t="shared" si="7"/>
        <v>-</v>
      </c>
      <c r="BM6" s="35" t="str">
        <f t="shared" si="7"/>
        <v>-</v>
      </c>
      <c r="BN6" s="35">
        <f t="shared" si="7"/>
        <v>1033.5999999999999</v>
      </c>
      <c r="BO6" s="35">
        <f t="shared" si="7"/>
        <v>709.4</v>
      </c>
      <c r="BP6" s="34" t="str">
        <f>IF(BP7="","",IF(BP7="-","【-】","【"&amp;SUBSTITUTE(TEXT(BP7,"#,##0.00"),"-","△")&amp;"】"))</f>
        <v>【705.21】</v>
      </c>
      <c r="BQ6" s="35" t="str">
        <f>IF(BQ7="",NA(),BQ7)</f>
        <v>-</v>
      </c>
      <c r="BR6" s="35" t="str">
        <f t="shared" ref="BR6:BZ6" si="8">IF(BR7="",NA(),BR7)</f>
        <v>-</v>
      </c>
      <c r="BS6" s="35" t="str">
        <f t="shared" si="8"/>
        <v>-</v>
      </c>
      <c r="BT6" s="35">
        <f t="shared" si="8"/>
        <v>65.349999999999994</v>
      </c>
      <c r="BU6" s="35">
        <f t="shared" si="8"/>
        <v>60.83</v>
      </c>
      <c r="BV6" s="35" t="str">
        <f t="shared" si="8"/>
        <v>-</v>
      </c>
      <c r="BW6" s="35" t="str">
        <f t="shared" si="8"/>
        <v>-</v>
      </c>
      <c r="BX6" s="35" t="str">
        <f t="shared" si="8"/>
        <v>-</v>
      </c>
      <c r="BY6" s="35">
        <f t="shared" si="8"/>
        <v>85.39</v>
      </c>
      <c r="BZ6" s="35">
        <f t="shared" si="8"/>
        <v>91.14</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150.96</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66.180000000000007</v>
      </c>
      <c r="CV6" s="35">
        <f t="shared" si="10"/>
        <v>60.78</v>
      </c>
      <c r="CW6" s="34" t="str">
        <f>IF(CW7="","",IF(CW7="-","【-】","【"&amp;SUBSTITUTE(TEXT(CW7,"#,##0.00"),"-","△")&amp;"】"))</f>
        <v>【59.57】</v>
      </c>
      <c r="CX6" s="35" t="str">
        <f>IF(CX7="",NA(),CX7)</f>
        <v>-</v>
      </c>
      <c r="CY6" s="35" t="str">
        <f t="shared" ref="CY6:DG6" si="11">IF(CY7="",NA(),CY7)</f>
        <v>-</v>
      </c>
      <c r="CZ6" s="35" t="str">
        <f t="shared" si="11"/>
        <v>-</v>
      </c>
      <c r="DA6" s="35">
        <f t="shared" si="11"/>
        <v>94.07</v>
      </c>
      <c r="DB6" s="35">
        <f t="shared" si="11"/>
        <v>94.68</v>
      </c>
      <c r="DC6" s="35" t="str">
        <f t="shared" si="11"/>
        <v>-</v>
      </c>
      <c r="DD6" s="35" t="str">
        <f t="shared" si="11"/>
        <v>-</v>
      </c>
      <c r="DE6" s="35" t="str">
        <f t="shared" si="11"/>
        <v>-</v>
      </c>
      <c r="DF6" s="35">
        <f t="shared" si="11"/>
        <v>91.87</v>
      </c>
      <c r="DG6" s="35">
        <f t="shared" si="11"/>
        <v>94.17</v>
      </c>
      <c r="DH6" s="34" t="str">
        <f>IF(DH7="","",IF(DH7="-","【-】","【"&amp;SUBSTITUTE(TEXT(DH7,"#,##0.00"),"-","△")&amp;"】"))</f>
        <v>【95.57】</v>
      </c>
      <c r="DI6" s="35" t="str">
        <f>IF(DI7="",NA(),DI7)</f>
        <v>-</v>
      </c>
      <c r="DJ6" s="35" t="str">
        <f t="shared" ref="DJ6:DR6" si="12">IF(DJ7="",NA(),DJ7)</f>
        <v>-</v>
      </c>
      <c r="DK6" s="35" t="str">
        <f t="shared" si="12"/>
        <v>-</v>
      </c>
      <c r="DL6" s="35">
        <f t="shared" si="12"/>
        <v>3.21</v>
      </c>
      <c r="DM6" s="35">
        <f t="shared" si="12"/>
        <v>6.39</v>
      </c>
      <c r="DN6" s="35" t="str">
        <f t="shared" si="12"/>
        <v>-</v>
      </c>
      <c r="DO6" s="35" t="str">
        <f t="shared" si="12"/>
        <v>-</v>
      </c>
      <c r="DP6" s="35" t="str">
        <f t="shared" si="12"/>
        <v>-</v>
      </c>
      <c r="DQ6" s="35">
        <f t="shared" si="12"/>
        <v>19.78</v>
      </c>
      <c r="DR6" s="35">
        <f t="shared" si="12"/>
        <v>23.25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0.44</v>
      </c>
      <c r="EC6" s="35">
        <f t="shared" si="13"/>
        <v>1.06</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0.05</v>
      </c>
      <c r="EN6" s="35">
        <f t="shared" si="14"/>
        <v>0.08</v>
      </c>
      <c r="EO6" s="34" t="str">
        <f>IF(EO7="","",IF(EO7="-","【-】","【"&amp;SUBSTITUTE(TEXT(EO7,"#,##0.00"),"-","△")&amp;"】"))</f>
        <v>【0.30】</v>
      </c>
    </row>
    <row r="7" spans="1:148" s="36" customFormat="1" x14ac:dyDescent="0.15">
      <c r="A7" s="28"/>
      <c r="B7" s="37">
        <v>2020</v>
      </c>
      <c r="C7" s="37">
        <v>235016</v>
      </c>
      <c r="D7" s="37">
        <v>46</v>
      </c>
      <c r="E7" s="37">
        <v>17</v>
      </c>
      <c r="F7" s="37">
        <v>1</v>
      </c>
      <c r="G7" s="37">
        <v>0</v>
      </c>
      <c r="H7" s="37" t="s">
        <v>96</v>
      </c>
      <c r="I7" s="37" t="s">
        <v>97</v>
      </c>
      <c r="J7" s="37" t="s">
        <v>98</v>
      </c>
      <c r="K7" s="37" t="s">
        <v>99</v>
      </c>
      <c r="L7" s="37" t="s">
        <v>100</v>
      </c>
      <c r="M7" s="37" t="s">
        <v>101</v>
      </c>
      <c r="N7" s="38" t="s">
        <v>102</v>
      </c>
      <c r="O7" s="38">
        <v>79.08</v>
      </c>
      <c r="P7" s="38">
        <v>72.260000000000005</v>
      </c>
      <c r="Q7" s="38">
        <v>99.45</v>
      </c>
      <c r="R7" s="38">
        <v>1870</v>
      </c>
      <c r="S7" s="38">
        <v>42581</v>
      </c>
      <c r="T7" s="38">
        <v>56.72</v>
      </c>
      <c r="U7" s="38">
        <v>750.72</v>
      </c>
      <c r="V7" s="38">
        <v>30826</v>
      </c>
      <c r="W7" s="38">
        <v>5.95</v>
      </c>
      <c r="X7" s="38">
        <v>5180.84</v>
      </c>
      <c r="Y7" s="38" t="s">
        <v>102</v>
      </c>
      <c r="Z7" s="38" t="s">
        <v>102</v>
      </c>
      <c r="AA7" s="38" t="s">
        <v>102</v>
      </c>
      <c r="AB7" s="38">
        <v>98.65</v>
      </c>
      <c r="AC7" s="38">
        <v>100.73</v>
      </c>
      <c r="AD7" s="38" t="s">
        <v>102</v>
      </c>
      <c r="AE7" s="38" t="s">
        <v>102</v>
      </c>
      <c r="AF7" s="38" t="s">
        <v>102</v>
      </c>
      <c r="AG7" s="38">
        <v>105.89</v>
      </c>
      <c r="AH7" s="38">
        <v>106.67</v>
      </c>
      <c r="AI7" s="38">
        <v>106.67</v>
      </c>
      <c r="AJ7" s="38" t="s">
        <v>102</v>
      </c>
      <c r="AK7" s="38" t="s">
        <v>102</v>
      </c>
      <c r="AL7" s="38" t="s">
        <v>102</v>
      </c>
      <c r="AM7" s="38">
        <v>0</v>
      </c>
      <c r="AN7" s="38">
        <v>0</v>
      </c>
      <c r="AO7" s="38" t="s">
        <v>102</v>
      </c>
      <c r="AP7" s="38" t="s">
        <v>102</v>
      </c>
      <c r="AQ7" s="38" t="s">
        <v>102</v>
      </c>
      <c r="AR7" s="38">
        <v>0.83</v>
      </c>
      <c r="AS7" s="38">
        <v>3.68</v>
      </c>
      <c r="AT7" s="38">
        <v>3.64</v>
      </c>
      <c r="AU7" s="38" t="s">
        <v>102</v>
      </c>
      <c r="AV7" s="38" t="s">
        <v>102</v>
      </c>
      <c r="AW7" s="38" t="s">
        <v>102</v>
      </c>
      <c r="AX7" s="38">
        <v>43.72</v>
      </c>
      <c r="AY7" s="38">
        <v>41.01</v>
      </c>
      <c r="AZ7" s="38" t="s">
        <v>102</v>
      </c>
      <c r="BA7" s="38" t="s">
        <v>102</v>
      </c>
      <c r="BB7" s="38" t="s">
        <v>102</v>
      </c>
      <c r="BC7" s="38">
        <v>61.2</v>
      </c>
      <c r="BD7" s="38">
        <v>67.86</v>
      </c>
      <c r="BE7" s="38">
        <v>67.52</v>
      </c>
      <c r="BF7" s="38" t="s">
        <v>102</v>
      </c>
      <c r="BG7" s="38" t="s">
        <v>102</v>
      </c>
      <c r="BH7" s="38" t="s">
        <v>102</v>
      </c>
      <c r="BI7" s="38">
        <v>917.07</v>
      </c>
      <c r="BJ7" s="38">
        <v>760.16</v>
      </c>
      <c r="BK7" s="38" t="s">
        <v>102</v>
      </c>
      <c r="BL7" s="38" t="s">
        <v>102</v>
      </c>
      <c r="BM7" s="38" t="s">
        <v>102</v>
      </c>
      <c r="BN7" s="38">
        <v>1033.5999999999999</v>
      </c>
      <c r="BO7" s="38">
        <v>709.4</v>
      </c>
      <c r="BP7" s="38">
        <v>705.21</v>
      </c>
      <c r="BQ7" s="38" t="s">
        <v>102</v>
      </c>
      <c r="BR7" s="38" t="s">
        <v>102</v>
      </c>
      <c r="BS7" s="38" t="s">
        <v>102</v>
      </c>
      <c r="BT7" s="38">
        <v>65.349999999999994</v>
      </c>
      <c r="BU7" s="38">
        <v>60.83</v>
      </c>
      <c r="BV7" s="38" t="s">
        <v>102</v>
      </c>
      <c r="BW7" s="38" t="s">
        <v>102</v>
      </c>
      <c r="BX7" s="38" t="s">
        <v>102</v>
      </c>
      <c r="BY7" s="38">
        <v>85.39</v>
      </c>
      <c r="BZ7" s="38">
        <v>91.14</v>
      </c>
      <c r="CA7" s="38">
        <v>98.96</v>
      </c>
      <c r="CB7" s="38" t="s">
        <v>102</v>
      </c>
      <c r="CC7" s="38" t="s">
        <v>102</v>
      </c>
      <c r="CD7" s="38" t="s">
        <v>102</v>
      </c>
      <c r="CE7" s="38">
        <v>150</v>
      </c>
      <c r="CF7" s="38">
        <v>150</v>
      </c>
      <c r="CG7" s="38" t="s">
        <v>102</v>
      </c>
      <c r="CH7" s="38" t="s">
        <v>102</v>
      </c>
      <c r="CI7" s="38" t="s">
        <v>102</v>
      </c>
      <c r="CJ7" s="38">
        <v>150.96</v>
      </c>
      <c r="CK7" s="38">
        <v>136.86000000000001</v>
      </c>
      <c r="CL7" s="38">
        <v>134.52000000000001</v>
      </c>
      <c r="CM7" s="38" t="s">
        <v>102</v>
      </c>
      <c r="CN7" s="38" t="s">
        <v>102</v>
      </c>
      <c r="CO7" s="38" t="s">
        <v>102</v>
      </c>
      <c r="CP7" s="38" t="s">
        <v>102</v>
      </c>
      <c r="CQ7" s="38" t="s">
        <v>102</v>
      </c>
      <c r="CR7" s="38" t="s">
        <v>102</v>
      </c>
      <c r="CS7" s="38" t="s">
        <v>102</v>
      </c>
      <c r="CT7" s="38" t="s">
        <v>102</v>
      </c>
      <c r="CU7" s="38">
        <v>66.180000000000007</v>
      </c>
      <c r="CV7" s="38">
        <v>60.78</v>
      </c>
      <c r="CW7" s="38">
        <v>59.57</v>
      </c>
      <c r="CX7" s="38" t="s">
        <v>102</v>
      </c>
      <c r="CY7" s="38" t="s">
        <v>102</v>
      </c>
      <c r="CZ7" s="38" t="s">
        <v>102</v>
      </c>
      <c r="DA7" s="38">
        <v>94.07</v>
      </c>
      <c r="DB7" s="38">
        <v>94.68</v>
      </c>
      <c r="DC7" s="38" t="s">
        <v>102</v>
      </c>
      <c r="DD7" s="38" t="s">
        <v>102</v>
      </c>
      <c r="DE7" s="38" t="s">
        <v>102</v>
      </c>
      <c r="DF7" s="38">
        <v>91.87</v>
      </c>
      <c r="DG7" s="38">
        <v>94.17</v>
      </c>
      <c r="DH7" s="38">
        <v>95.57</v>
      </c>
      <c r="DI7" s="38" t="s">
        <v>102</v>
      </c>
      <c r="DJ7" s="38" t="s">
        <v>102</v>
      </c>
      <c r="DK7" s="38" t="s">
        <v>102</v>
      </c>
      <c r="DL7" s="38">
        <v>3.21</v>
      </c>
      <c r="DM7" s="38">
        <v>6.39</v>
      </c>
      <c r="DN7" s="38" t="s">
        <v>102</v>
      </c>
      <c r="DO7" s="38" t="s">
        <v>102</v>
      </c>
      <c r="DP7" s="38" t="s">
        <v>102</v>
      </c>
      <c r="DQ7" s="38">
        <v>19.78</v>
      </c>
      <c r="DR7" s="38">
        <v>23.25</v>
      </c>
      <c r="DS7" s="38">
        <v>36.520000000000003</v>
      </c>
      <c r="DT7" s="38" t="s">
        <v>102</v>
      </c>
      <c r="DU7" s="38" t="s">
        <v>102</v>
      </c>
      <c r="DV7" s="38" t="s">
        <v>102</v>
      </c>
      <c r="DW7" s="38">
        <v>0</v>
      </c>
      <c r="DX7" s="38">
        <v>0</v>
      </c>
      <c r="DY7" s="38" t="s">
        <v>102</v>
      </c>
      <c r="DZ7" s="38" t="s">
        <v>102</v>
      </c>
      <c r="EA7" s="38" t="s">
        <v>102</v>
      </c>
      <c r="EB7" s="38">
        <v>0.44</v>
      </c>
      <c r="EC7" s="38">
        <v>1.06</v>
      </c>
      <c r="ED7" s="38">
        <v>5.72</v>
      </c>
      <c r="EE7" s="38" t="s">
        <v>102</v>
      </c>
      <c r="EF7" s="38" t="s">
        <v>102</v>
      </c>
      <c r="EG7" s="38" t="s">
        <v>102</v>
      </c>
      <c r="EH7" s="38">
        <v>0</v>
      </c>
      <c r="EI7" s="38">
        <v>0</v>
      </c>
      <c r="EJ7" s="38" t="s">
        <v>102</v>
      </c>
      <c r="EK7" s="38" t="s">
        <v>102</v>
      </c>
      <c r="EL7" s="38" t="s">
        <v>102</v>
      </c>
      <c r="EM7" s="38">
        <v>0.05</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2022-02-01T00:47:45Z</cp:lastPrinted>
  <dcterms:created xsi:type="dcterms:W3CDTF">2021-12-03T07:14:26Z</dcterms:created>
  <dcterms:modified xsi:type="dcterms:W3CDTF">2022-02-01T00:47:47Z</dcterms:modified>
  <cp:category/>
</cp:coreProperties>
</file>