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FILESV2\b事業課\14 上下水道係\09 決算統計関係\R04.01.11 公営企業に係る経営比較分析表（令和２年度決算）の分析等について（照会）\東栄町Ｒ2度　　経営比較\経営比較　下水\"/>
    </mc:Choice>
  </mc:AlternateContent>
  <xr:revisionPtr revIDLastSave="0" documentId="13_ncr:1_{F7DDC2C6-C7B8-4D3E-B283-B8103EFF67B2}" xr6:coauthVersionLast="36" xr6:coauthVersionMax="36" xr10:uidLastSave="{00000000-0000-0000-0000-000000000000}"/>
  <workbookProtection workbookAlgorithmName="SHA-512" workbookHashValue="ybxGC0RFOnNEfEhMj6vbXWYRFMquumK4dijuL9aIfasqubjZEd4sWaCNB5q2xmfI82fI9Z1wELxvAj6D7ibA1w==" workbookSaltValue="1Fsn3uytF/KAq0JP0oVg3A==" workbookSpinCount="100000" lockStructure="1"/>
  <bookViews>
    <workbookView xWindow="0" yWindow="0" windowWidth="20490" windowHeight="75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L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<sst xmlns="http://schemas.openxmlformats.org/spreadsheetml/2006/main" count="236" uniqueCount="120">
  <si>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</si>
  <si>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</si>
  <si>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</si>
  <si>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</si>
  <si>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</si>
  <si>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</si>
  <si>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</si>
  <si>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</si>
  <si>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</si>
  <si>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</si>
  <si>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</si>
  <si>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</si>
  <si>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</si>
  <si>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</si>
  <si>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</si>
  <si>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</si>
  <si>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</si>
  <si>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</si>
  <si>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</si>
  <si>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</si>
  <si>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</si>
  <si>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</si>
  <si>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</si>
  <si>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</si>
  <si>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</si>
  <si>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</si>
  <si>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</si>
  <si>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</si>
  <si>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</si>
  <si>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</si>
  <si>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</si>
  <si>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</si>
  <si>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</si>
  <si>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</si>
  <si>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</si>
  <si>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</si>
  <si>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</si>
  <si>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</si>
  <si>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</si>
  <si>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</si>
  <si>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</si>
  <si>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</si>
  <si>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</si>
  <si>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</si>
  <si>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</si>
  <si>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</si>
  <si>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</si>
  <si>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</si>
  <si>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</si>
  <si>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</si>
  <si>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</si>
  <si>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</si>
  <si>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</si>
  <si>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</si>
  <si>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</si>
  <si>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</si>
  <si>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</si>
  <si>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</si>
  <si>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</si>
  <si>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</si>
  <si>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</si>
  <si>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</si>
  <si>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</si>
  <si>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</si>
  <si>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</si>
  <si>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</si>
  <si>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</si>
  <si>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</si>
  <si>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</si>
  <si>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</si>
  <si>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</si>
  <si>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</si>
  <si>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</si>
  <si>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</si>
  <si>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</si>
  <si>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</si>
  <si>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</si>
  <si>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</si>
  <si>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</si>
  <si>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</si>
  <si>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</si>
  <si>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</si>
  <si>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</si>
  <si>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</si>
  <si>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</si>
  <si>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</si>
  <si>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</si>
  <si>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</si>
  <si>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</si>
  <si>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</si>
  <si>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</si>
  <si>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</si>
  <si>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</si>
  <si>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</si>
  <si>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</si>
  <si>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</si>
  <si>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</si>
  <si>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</si>
  <si>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</si>
  <si>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</si>
  <si>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</si>
  <si>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</si>
  <si>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</si>
  <si>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</si>
  <si>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</si>
  <si>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</si>
  <si>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</si>
  <si>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</si>
  <si>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</si>
  <si>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</si>
  <si>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</si>
  <si>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</si>
  <si>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</si>
  <si>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</si>
  <si>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</si>
  <si>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</si>
  <si>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</si>
  <si>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長寿命化計画及びストックマネジメント計画に基づいて終末処理場内の機械、電気設備等の更新事業を行っている。また、供用開始から２０年以上経過した事もあり、機械設備等の故障も増加しており、小規模修繕も随時行っている。
　耐用年数を経過し、修繕で対応している機械設備等の更新についても多額の費用が見込まれることから、計画的に進めるよう検討していく必要がある。</t>
    <rPh sb="1" eb="5">
      <t>チョウジュミョウカ</t>
    </rPh>
    <rPh sb="5" eb="7">
      <t>ケイカク</t>
    </rPh>
    <rPh sb="7" eb="8">
      <t>オヨ</t>
    </rPh>
    <rPh sb="19" eb="21">
      <t>ケイカク</t>
    </rPh>
    <rPh sb="22" eb="23">
      <t>モト</t>
    </rPh>
    <rPh sb="26" eb="28">
      <t>シュウマツ</t>
    </rPh>
    <rPh sb="28" eb="30">
      <t>ショリ</t>
    </rPh>
    <rPh sb="30" eb="32">
      <t>ジョウナイ</t>
    </rPh>
    <rPh sb="33" eb="35">
      <t>キカイ</t>
    </rPh>
    <rPh sb="36" eb="38">
      <t>デンキ</t>
    </rPh>
    <rPh sb="38" eb="40">
      <t>セツビ</t>
    </rPh>
    <rPh sb="56" eb="58">
      <t>キョウヨウ</t>
    </rPh>
    <rPh sb="58" eb="60">
      <t>カイシ</t>
    </rPh>
    <rPh sb="64" eb="67">
      <t>ネンイジョウ</t>
    </rPh>
    <rPh sb="67" eb="69">
      <t>ケイカ</t>
    </rPh>
    <rPh sb="71" eb="72">
      <t>コト</t>
    </rPh>
    <rPh sb="82" eb="84">
      <t>コショウ</t>
    </rPh>
    <rPh sb="85" eb="87">
      <t>ゾウカ</t>
    </rPh>
    <phoneticPr fontId="4"/>
  </si>
  <si>
    <t>①収益的収支比率…令和５年度の公営企業法適用化業務に係る地方債収入と設備更新に係る特定財源収入の増加、下水道への新規加入による分担金収入の増加、過年度使用料の回収などにより収益的総収益が増加したことで収支比率は増加した。
⑤経費回収率…令和元年度事業の繰越及び公営企業法適用化業務に係る費用の増加により前年度と比べ減少した。
⑥汚水処理原価…処理区域内人口の減少に比例して年間有収水量が減少しているが、令和２年度に繰越となった事業経費により前年度に比べ上昇した。
⑦施設利用率…汚水量は人口減少に比例して減少しているものの、令和２年度は豪雨等により不明水侵入が増加したことで施設利用率が上昇したものと考えられる。
⑧水洗化率…計画区域内の整備事業は完了しており、接続率及び水洗化率は高い水準にある。若年層の人口流出及び老齢世帯の増加により、大幅な上昇は難しいものとなっている。</t>
    <rPh sb="21" eb="22">
      <t>ヨウ</t>
    </rPh>
    <rPh sb="23" eb="25">
      <t>ギョウム</t>
    </rPh>
    <rPh sb="26" eb="27">
      <t>カカワ</t>
    </rPh>
    <rPh sb="28" eb="31">
      <t>チホウサイ</t>
    </rPh>
    <rPh sb="32" eb="33">
      <t>ニュウ</t>
    </rPh>
    <rPh sb="39" eb="40">
      <t>カカワ</t>
    </rPh>
    <rPh sb="41" eb="43">
      <t>トクテイ</t>
    </rPh>
    <rPh sb="43" eb="45">
      <t>ザイゲン</t>
    </rPh>
    <rPh sb="46" eb="47">
      <t>ニュウ</t>
    </rPh>
    <rPh sb="48" eb="50">
      <t>ゾウカ</t>
    </rPh>
    <rPh sb="51" eb="53">
      <t>ゲスイ</t>
    </rPh>
    <rPh sb="53" eb="54">
      <t>ドウ</t>
    </rPh>
    <rPh sb="66" eb="68">
      <t>シュウニュウ</t>
    </rPh>
    <rPh sb="69" eb="71">
      <t>ゾウカ</t>
    </rPh>
    <rPh sb="72" eb="74">
      <t>カネン</t>
    </rPh>
    <rPh sb="74" eb="75">
      <t>ド</t>
    </rPh>
    <rPh sb="75" eb="78">
      <t>シヨウリョウ</t>
    </rPh>
    <rPh sb="86" eb="89">
      <t>シュウエキテキ</t>
    </rPh>
    <rPh sb="89" eb="92">
      <t>ソウシュウエキ</t>
    </rPh>
    <rPh sb="93" eb="95">
      <t>ゾウカ</t>
    </rPh>
    <rPh sb="100" eb="102">
      <t>シュウシ</t>
    </rPh>
    <rPh sb="102" eb="104">
      <t>ヒリツ</t>
    </rPh>
    <rPh sb="105" eb="107">
      <t>ゾウカ</t>
    </rPh>
    <rPh sb="112" eb="114">
      <t>ケイヒ</t>
    </rPh>
    <rPh sb="114" eb="116">
      <t>カイシュウ</t>
    </rPh>
    <rPh sb="116" eb="117">
      <t>リツ</t>
    </rPh>
    <rPh sb="118" eb="120">
      <t>レイワ</t>
    </rPh>
    <rPh sb="120" eb="122">
      <t>ガンネン</t>
    </rPh>
    <rPh sb="122" eb="123">
      <t>ド</t>
    </rPh>
    <rPh sb="123" eb="125">
      <t>ジギョウ</t>
    </rPh>
    <rPh sb="126" eb="128">
      <t>クリコシ</t>
    </rPh>
    <rPh sb="128" eb="129">
      <t>オヨ</t>
    </rPh>
    <rPh sb="141" eb="142">
      <t>カカワ</t>
    </rPh>
    <rPh sb="143" eb="145">
      <t>ヒヨウ</t>
    </rPh>
    <rPh sb="146" eb="148">
      <t>ゾウカ</t>
    </rPh>
    <rPh sb="151" eb="152">
      <t>ゼン</t>
    </rPh>
    <rPh sb="157" eb="159">
      <t>ゲンショウ</t>
    </rPh>
    <rPh sb="164" eb="166">
      <t>オスイ</t>
    </rPh>
    <rPh sb="166" eb="168">
      <t>ショリ</t>
    </rPh>
    <rPh sb="168" eb="170">
      <t>ゲンカ</t>
    </rPh>
    <rPh sb="171" eb="173">
      <t>ショリ</t>
    </rPh>
    <rPh sb="173" eb="175">
      <t>クイキ</t>
    </rPh>
    <rPh sb="175" eb="176">
      <t>ナイ</t>
    </rPh>
    <rPh sb="176" eb="178">
      <t>ジンコウ</t>
    </rPh>
    <rPh sb="179" eb="181">
      <t>ゲンショウ</t>
    </rPh>
    <rPh sb="182" eb="184">
      <t>ヒレイ</t>
    </rPh>
    <rPh sb="186" eb="188">
      <t>ネンカン</t>
    </rPh>
    <rPh sb="188" eb="190">
      <t>ユウシュウ</t>
    </rPh>
    <rPh sb="190" eb="192">
      <t>スイリョウ</t>
    </rPh>
    <rPh sb="193" eb="195">
      <t>ゲンショウ</t>
    </rPh>
    <rPh sb="201" eb="203">
      <t>レイワ</t>
    </rPh>
    <rPh sb="204" eb="206">
      <t>ネンド</t>
    </rPh>
    <rPh sb="207" eb="209">
      <t>クリコシ</t>
    </rPh>
    <rPh sb="213" eb="215">
      <t>ジギョウ</t>
    </rPh>
    <rPh sb="215" eb="217">
      <t>ケイヒ</t>
    </rPh>
    <rPh sb="224" eb="225">
      <t>クラ</t>
    </rPh>
    <rPh sb="226" eb="228">
      <t>ジョウショウ</t>
    </rPh>
    <rPh sb="233" eb="235">
      <t>シセツ</t>
    </rPh>
    <rPh sb="235" eb="237">
      <t>リヨウ</t>
    </rPh>
    <rPh sb="237" eb="238">
      <t>リツ</t>
    </rPh>
    <rPh sb="239" eb="241">
      <t>オスイ</t>
    </rPh>
    <rPh sb="241" eb="242">
      <t>リョウ</t>
    </rPh>
    <rPh sb="243" eb="245">
      <t>ジンコウ</t>
    </rPh>
    <rPh sb="245" eb="247">
      <t>ゲンショウ</t>
    </rPh>
    <rPh sb="248" eb="250">
      <t>ヒレイ</t>
    </rPh>
    <rPh sb="252" eb="254">
      <t>ゲンショウ</t>
    </rPh>
    <rPh sb="268" eb="270">
      <t>ゴウウ</t>
    </rPh>
    <rPh sb="270" eb="271">
      <t>トウ</t>
    </rPh>
    <rPh sb="274" eb="276">
      <t>フメイ</t>
    </rPh>
    <rPh sb="276" eb="277">
      <t>スイ</t>
    </rPh>
    <rPh sb="277" eb="279">
      <t>シンニュウ</t>
    </rPh>
    <rPh sb="280" eb="282">
      <t>ゾウカ</t>
    </rPh>
    <rPh sb="287" eb="289">
      <t>シセツ</t>
    </rPh>
    <rPh sb="289" eb="291">
      <t>リヨウ</t>
    </rPh>
    <rPh sb="291" eb="292">
      <t>リツ</t>
    </rPh>
    <rPh sb="293" eb="295">
      <t>ジョウショウ</t>
    </rPh>
    <rPh sb="308" eb="310">
      <t>スイセン</t>
    </rPh>
    <rPh sb="310" eb="311">
      <t>カ</t>
    </rPh>
    <rPh sb="313" eb="315">
      <t>ケイカク</t>
    </rPh>
    <rPh sb="315" eb="316">
      <t>ク</t>
    </rPh>
    <rPh sb="341" eb="342">
      <t>タカ</t>
    </rPh>
    <rPh sb="343" eb="345">
      <t>スイジュン</t>
    </rPh>
    <rPh sb="349" eb="351">
      <t>ジャクネン</t>
    </rPh>
    <rPh sb="351" eb="352">
      <t>ソウ</t>
    </rPh>
    <rPh sb="353" eb="355">
      <t>ジンコウ</t>
    </rPh>
    <rPh sb="355" eb="357">
      <t>リュウシュツ</t>
    </rPh>
    <rPh sb="357" eb="358">
      <t>オヨ</t>
    </rPh>
    <rPh sb="361" eb="363">
      <t>セタイ</t>
    </rPh>
    <rPh sb="364" eb="366">
      <t>ゾウカ</t>
    </rPh>
    <rPh sb="370" eb="372">
      <t>オオハバ</t>
    </rPh>
    <rPh sb="373" eb="375">
      <t>ジョウショウ</t>
    </rPh>
    <rPh sb="376" eb="377">
      <t>ムズカ</t>
    </rPh>
    <phoneticPr fontId="4"/>
  </si>
  <si>
    <t>　ストックマネジメント計画等により設備の更新や修繕は計画的に実施しているが、不明水対策が進んでいないことから降雨時の処理施設への負荷が大きい状況にあり、経営の効率化、最適化に向けた方策を講じていく必要がある。
　令和５年度の公営企業法適用により、財務情報の適切な把握に努めていくとともに、今後の施設維持と事業経営について料金改定やダウンサイジング等に取り組む必要がある。 
　なお、経営戦略については平成28年度に策定し、令和２年度に改定を行った。今後は、公営企業法適用化後に見直しを行う予定である。</t>
    <rPh sb="13" eb="14">
      <t>トウ</t>
    </rPh>
    <rPh sb="23" eb="25">
      <t>シュウゼン</t>
    </rPh>
    <rPh sb="26" eb="29">
      <t>ケイカクテキ</t>
    </rPh>
    <rPh sb="30" eb="32">
      <t>ジッシ</t>
    </rPh>
    <rPh sb="38" eb="40">
      <t>フメイ</t>
    </rPh>
    <rPh sb="40" eb="41">
      <t>スイ</t>
    </rPh>
    <rPh sb="41" eb="43">
      <t>タイサク</t>
    </rPh>
    <rPh sb="44" eb="45">
      <t>スス</t>
    </rPh>
    <rPh sb="54" eb="56">
      <t>コウウ</t>
    </rPh>
    <rPh sb="56" eb="57">
      <t>ジ</t>
    </rPh>
    <rPh sb="58" eb="60">
      <t>ショリ</t>
    </rPh>
    <rPh sb="60" eb="62">
      <t>シセツ</t>
    </rPh>
    <rPh sb="64" eb="66">
      <t>フカ</t>
    </rPh>
    <rPh sb="67" eb="68">
      <t>オオ</t>
    </rPh>
    <rPh sb="70" eb="72">
      <t>ジョウキョウ</t>
    </rPh>
    <rPh sb="76" eb="78">
      <t>ケイエイ</t>
    </rPh>
    <rPh sb="79" eb="81">
      <t>コウリツ</t>
    </rPh>
    <rPh sb="81" eb="82">
      <t>カ</t>
    </rPh>
    <rPh sb="83" eb="86">
      <t>サイテキカ</t>
    </rPh>
    <rPh sb="87" eb="88">
      <t>ム</t>
    </rPh>
    <rPh sb="90" eb="92">
      <t>ホウサク</t>
    </rPh>
    <rPh sb="93" eb="94">
      <t>コウ</t>
    </rPh>
    <rPh sb="98" eb="100">
      <t>ヒツヨウ</t>
    </rPh>
    <rPh sb="106" eb="108">
      <t>レイワ</t>
    </rPh>
    <rPh sb="109" eb="110">
      <t>ネン</t>
    </rPh>
    <rPh sb="110" eb="111">
      <t>ド</t>
    </rPh>
    <rPh sb="112" eb="114">
      <t>コウエイ</t>
    </rPh>
    <rPh sb="114" eb="116">
      <t>キギョウ</t>
    </rPh>
    <rPh sb="116" eb="117">
      <t>ホウ</t>
    </rPh>
    <rPh sb="117" eb="119">
      <t>テキヨウ</t>
    </rPh>
    <rPh sb="123" eb="125">
      <t>ザイム</t>
    </rPh>
    <rPh sb="125" eb="127">
      <t>ジョウホウ</t>
    </rPh>
    <rPh sb="128" eb="130">
      <t>テキセツ</t>
    </rPh>
    <rPh sb="131" eb="133">
      <t>ハアク</t>
    </rPh>
    <rPh sb="134" eb="135">
      <t>ツト</t>
    </rPh>
    <rPh sb="151" eb="152">
      <t>ナド</t>
    </rPh>
    <rPh sb="153" eb="154">
      <t>ト</t>
    </rPh>
    <rPh sb="155" eb="156">
      <t>ク</t>
    </rPh>
    <rPh sb="158" eb="160">
      <t>ヒツヨウ</t>
    </rPh>
    <rPh sb="170" eb="174">
      <t>ケイエイセンリャク</t>
    </rPh>
    <rPh sb="182" eb="184">
      <t>ネンド</t>
    </rPh>
    <rPh sb="185" eb="187">
      <t>サクテイ</t>
    </rPh>
    <rPh sb="189" eb="191">
      <t>レイワ</t>
    </rPh>
    <rPh sb="192" eb="193">
      <t>ネン</t>
    </rPh>
    <rPh sb="193" eb="194">
      <t>ド</t>
    </rPh>
    <rPh sb="195" eb="197">
      <t>カイテイ</t>
    </rPh>
    <rPh sb="198" eb="199">
      <t>オコナ</t>
    </rPh>
    <rPh sb="202" eb="204">
      <t>コンゴ</t>
    </rPh>
    <rPh sb="206" eb="208">
      <t>コウエイ</t>
    </rPh>
    <rPh sb="208" eb="210">
      <t>キギョウ</t>
    </rPh>
    <rPh sb="210" eb="211">
      <t>ホウ</t>
    </rPh>
    <rPh sb="211" eb="212">
      <t>テキ</t>
    </rPh>
    <rPh sb="212" eb="213">
      <t>ヨウ</t>
    </rPh>
    <rPh sb="213" eb="214">
      <t>カ</t>
    </rPh>
    <rPh sb="214" eb="215">
      <t>ゴ</t>
    </rPh>
    <rPh sb="216" eb="218">
      <t>ミナオ</t>
    </rPh>
    <rPh sb="220" eb="221">
      <t>オコナ</t>
    </rPh>
    <rPh sb="222" eb="22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</si>
</sst>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59-48E2-A076-8BE33DF496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3C59-48E2-A076-8BE33DF496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48.38</c:v>
                </c:pt>
                <c:pt idx="1">
                  <c:v>47</c:v>
                </c:pt>
                <c:pt idx="2">
                  <c:v>53.75</c:v>
                </c:pt>
                <c:pt idx="3">
                  <c:v>49.06</c:v>
                </c:pt>
                <c:pt idx="4">
                  <c:v>52.5</c:v>
                </c:pt>
              </c:numCache>
            </c:numRef>
          </c:val>
          <c:extLst>
            <c:ext xmlns:c16="http://schemas.microsoft.com/office/drawing/2014/chart" uri="{C3380CC4-5D6E-409C-BE32-E72D297353CC}">
              <c16:uniqueId val="{00000000-56AF-41BD-8CE7-3366A769BAB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56AF-41BD-8CE7-3366A769BAB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92.33</c:v>
                </c:pt>
                <c:pt idx="1">
                  <c:v>92.55</c:v>
                </c:pt>
                <c:pt idx="2">
                  <c:v>92.53</c:v>
                </c:pt>
                <c:pt idx="3">
                  <c:v>92.26</c:v>
                </c:pt>
                <c:pt idx="4">
                  <c:v>92.4</c:v>
                </c:pt>
              </c:numCache>
            </c:numRef>
          </c:val>
          <c:extLst>
            <c:ext xmlns:c16="http://schemas.microsoft.com/office/drawing/2014/chart" uri="{C3380CC4-5D6E-409C-BE32-E72D297353CC}">
              <c16:uniqueId val="{00000000-1C1C-4747-BE29-F23D89FA3FB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1C1C-4747-BE29-F23D89FA3FB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84</c:v>
                </c:pt>
                <c:pt idx="1">
                  <c:v>83.54</c:v>
                </c:pt>
                <c:pt idx="2">
                  <c:v>75.59</c:v>
                </c:pt>
                <c:pt idx="3">
                  <c:v>76.290000000000006</c:v>
                </c:pt>
                <c:pt idx="4">
                  <c:v>90.25</c:v>
                </c:pt>
              </c:numCache>
            </c:numRef>
          </c:val>
          <c:extLst>
            <c:ext xmlns:c16="http://schemas.microsoft.com/office/drawing/2014/chart" uri="{C3380CC4-5D6E-409C-BE32-E72D297353CC}">
              <c16:uniqueId val="{00000000-A5BE-4716-B89C-9D180174010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BE-4716-B89C-9D180174010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72-4BEB-92C8-81D44C1A9A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72-4BEB-92C8-81D44C1A9A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3E-4CC2-811E-D97AB9BA82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3E-4CC2-811E-D97AB9BA82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FE-4041-A1C0-CD079018392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FE-4041-A1C0-CD079018392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BC-487D-8EEC-03CC5F5A1ED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BC-487D-8EEC-03CC5F5A1ED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DC-4AF6-8080-F35EAF54E2C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F4DC-4AF6-8080-F35EAF54E2C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63.21</c:v>
                </c:pt>
                <c:pt idx="1">
                  <c:v>60.98</c:v>
                </c:pt>
                <c:pt idx="2">
                  <c:v>48.44</c:v>
                </c:pt>
                <c:pt idx="3">
                  <c:v>95.26</c:v>
                </c:pt>
                <c:pt idx="4">
                  <c:v>74.41</c:v>
                </c:pt>
              </c:numCache>
            </c:numRef>
          </c:val>
          <c:extLst>
            <c:ext xmlns:c16="http://schemas.microsoft.com/office/drawing/2014/chart" uri="{C3380CC4-5D6E-409C-BE32-E72D297353CC}">
              <c16:uniqueId val="{00000000-54D7-4E6F-A370-66451FCCD55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54D7-4E6F-A370-66451FCCD55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310.33999999999997</c:v>
                </c:pt>
                <c:pt idx="1">
                  <c:v>323.58</c:v>
                </c:pt>
                <c:pt idx="2">
                  <c:v>403.07</c:v>
                </c:pt>
                <c:pt idx="3">
                  <c:v>208.75</c:v>
                </c:pt>
                <c:pt idx="4">
                  <c:v>284.62</c:v>
                </c:pt>
              </c:numCache>
            </c:numRef>
          </c:val>
          <c:extLst>
            <c:ext xmlns:c16="http://schemas.microsoft.com/office/drawing/2014/chart" uri="{C3380CC4-5D6E-409C-BE32-E72D297353CC}">
              <c16:uniqueId val="{00000000-02B0-40BE-82DF-2A4B3C98F7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02B0-40BE-82DF-2A4B3C98F7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東栄町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3052</v>
      </c>
      <c r="AM8" s="51"/>
      <c r="AN8" s="51"/>
      <c r="AO8" s="51"/>
      <c r="AP8" s="51"/>
      <c r="AQ8" s="51"/>
      <c r="AR8" s="51"/>
      <c r="AS8" s="51"/>
      <c r="AT8" s="46">
        <f>データ!T6</f>
        <v>123.38</v>
      </c>
      <c r="AU8" s="46"/>
      <c r="AV8" s="46"/>
      <c r="AW8" s="46"/>
      <c r="AX8" s="46"/>
      <c r="AY8" s="46"/>
      <c r="AZ8" s="46"/>
      <c r="BA8" s="46"/>
      <c r="BB8" s="46">
        <f>データ!U6</f>
        <v>24.74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51.8</v>
      </c>
      <c r="Q10" s="46"/>
      <c r="R10" s="46"/>
      <c r="S10" s="46"/>
      <c r="T10" s="46"/>
      <c r="U10" s="46"/>
      <c r="V10" s="46"/>
      <c r="W10" s="46">
        <f>データ!Q6</f>
        <v>62.52</v>
      </c>
      <c r="X10" s="46"/>
      <c r="Y10" s="46"/>
      <c r="Z10" s="46"/>
      <c r="AA10" s="46"/>
      <c r="AB10" s="46"/>
      <c r="AC10" s="46"/>
      <c r="AD10" s="51">
        <f>データ!R6</f>
        <v>3630</v>
      </c>
      <c r="AE10" s="51"/>
      <c r="AF10" s="51"/>
      <c r="AG10" s="51"/>
      <c r="AH10" s="51"/>
      <c r="AI10" s="51"/>
      <c r="AJ10" s="51"/>
      <c r="AK10" s="2"/>
      <c r="AL10" s="51">
        <f>データ!V6</f>
        <v>1553</v>
      </c>
      <c r="AM10" s="51"/>
      <c r="AN10" s="51"/>
      <c r="AO10" s="51"/>
      <c r="AP10" s="51"/>
      <c r="AQ10" s="51"/>
      <c r="AR10" s="51"/>
      <c r="AS10" s="51"/>
      <c r="AT10" s="46">
        <f>データ!W6</f>
        <v>0.98</v>
      </c>
      <c r="AU10" s="46"/>
      <c r="AV10" s="46"/>
      <c r="AW10" s="46"/>
      <c r="AX10" s="46"/>
      <c r="AY10" s="46"/>
      <c r="AZ10" s="46"/>
      <c r="BA10" s="46"/>
      <c r="BB10" s="46">
        <f>データ!X6</f>
        <v>1584.69</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I+YOoE0W9VyogDyBetNShxEnos3B4lViqk+nixa4CWHgKKff2rpj19Md5eis1cOFsPDtUIFewx2fkpb0TJhnhQ==" saltValue="mauA95JouXSkO+EkWuoN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235628</v>
      </c>
      <c r="D6" s="33">
        <f t="shared" si="3"/>
        <v>47</v>
      </c>
      <c r="E6" s="33">
        <f t="shared" si="3"/>
        <v>17</v>
      </c>
      <c r="F6" s="33">
        <f t="shared" si="3"/>
        <v>4</v>
      </c>
      <c r="G6" s="33">
        <f t="shared" si="3"/>
        <v>0</v>
      </c>
      <c r="H6" s="33" t="str">
        <f t="shared" si="3"/>
        <v>愛知県　東栄町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51.8</v>
      </c>
      <c r="Q6" s="34">
        <f t="shared" si="3"/>
        <v>62.52</v>
      </c>
      <c r="R6" s="34">
        <f t="shared" si="3"/>
        <v>3630</v>
      </c>
      <c r="S6" s="34">
        <f t="shared" si="3"/>
        <v>3052</v>
      </c>
      <c r="T6" s="34">
        <f t="shared" si="3"/>
        <v>123.38</v>
      </c>
      <c r="U6" s="34">
        <f t="shared" si="3"/>
        <v>24.74</v>
      </c>
      <c r="V6" s="34">
        <f t="shared" si="3"/>
        <v>1553</v>
      </c>
      <c r="W6" s="34">
        <f t="shared" si="3"/>
        <v>0.98</v>
      </c>
      <c r="X6" s="34">
        <f t="shared" si="3"/>
        <v>1584.69</v>
      </c>
      <c r="Y6" s="35">
        <f>IF(Y7="",NA(),Y7)</f>
        <v>84</v>
      </c>
      <c r="Z6" s="35">
        <f t="shared" ref="Z6:AH6" si="4">IF(Z7="",NA(),Z7)</f>
        <v>83.54</v>
      </c>
      <c r="AA6" s="35">
        <f t="shared" si="4"/>
        <v>75.59</v>
      </c>
      <c r="AB6" s="35">
        <f t="shared" si="4"/>
        <v>76.290000000000006</v>
      </c>
      <c r="AC6" s="35">
        <f t="shared" si="4"/>
        <v>90.25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63.21</v>
      </c>
      <c r="BR6" s="35">
        <f t="shared" ref="BR6:BZ6" si="8">IF(BR7="",NA(),BR7)</f>
        <v>60.98</v>
      </c>
      <c r="BS6" s="35">
        <f t="shared" si="8"/>
        <v>48.44</v>
      </c>
      <c r="BT6" s="35">
        <f t="shared" si="8"/>
        <v>95.26</v>
      </c>
      <c r="BU6" s="35">
        <f t="shared" si="8"/>
        <v>74.41</v>
      </c>
      <c r="BV6" s="35">
        <f t="shared" si="8"/>
        <v>69.87</v>
      </c>
      <c r="BW6" s="35">
        <f t="shared" si="8"/>
        <v>74.3</v>
      </c>
      <c r="BX6" s="35">
        <f t="shared" si="8"/>
        <v>72.260000000000005</v>
      </c>
      <c r="BY6" s="35">
        <f t="shared" si="8"/>
        <v>71.84</v>
      </c>
      <c r="BZ6" s="35">
        <f t="shared" si="8"/>
        <v>73.36</v>
      </c>
      <c r="CA6" s="34" t="str">
        <f>IF(CA7="","",IF(CA7="-","【-】","【"&amp;SUBSTITUTE(TEXT(CA7,"#,##0.00"),"-","△")&amp;"】"))</f>
        <v>【75.29】</v>
      </c>
      <c r="CB6" s="35">
        <f>IF(CB7="",NA(),CB7)</f>
        <v>310.33999999999997</v>
      </c>
      <c r="CC6" s="35">
        <f t="shared" ref="CC6:CK6" si="9">IF(CC7="",NA(),CC7)</f>
        <v>323.58</v>
      </c>
      <c r="CD6" s="35">
        <f t="shared" si="9"/>
        <v>403.07</v>
      </c>
      <c r="CE6" s="35">
        <f t="shared" si="9"/>
        <v>208.75</v>
      </c>
      <c r="CF6" s="35">
        <f t="shared" si="9"/>
        <v>284.62</v>
      </c>
      <c r="CG6" s="35">
        <f t="shared" si="9"/>
        <v>234.96</v>
      </c>
      <c r="CH6" s="35">
        <f t="shared" si="9"/>
        <v>221.81</v>
      </c>
      <c r="CI6" s="35">
        <f t="shared" si="9"/>
        <v>230.02</v>
      </c>
      <c r="CJ6" s="35">
        <f t="shared" si="9"/>
        <v>228.47</v>
      </c>
      <c r="CK6" s="35">
        <f t="shared" si="9"/>
        <v>224.88</v>
      </c>
      <c r="CL6" s="34" t="str">
        <f>IF(CL7="","",IF(CL7="-","【-】","【"&amp;SUBSTITUTE(TEXT(CL7,"#,##0.00"),"-","△")&amp;"】"))</f>
        <v>【215.41】</v>
      </c>
      <c r="CM6" s="35">
        <f>IF(CM7="",NA(),CM7)</f>
        <v>48.38</v>
      </c>
      <c r="CN6" s="35">
        <f t="shared" ref="CN6:CV6" si="10">IF(CN7="",NA(),CN7)</f>
        <v>47</v>
      </c>
      <c r="CO6" s="35">
        <f t="shared" si="10"/>
        <v>53.75</v>
      </c>
      <c r="CP6" s="35">
        <f t="shared" si="10"/>
        <v>49.06</v>
      </c>
      <c r="CQ6" s="35">
        <f t="shared" si="10"/>
        <v>52.5</v>
      </c>
      <c r="CR6" s="35">
        <f t="shared" si="10"/>
        <v>42.9</v>
      </c>
      <c r="CS6" s="35">
        <f t="shared" si="10"/>
        <v>43.36</v>
      </c>
      <c r="CT6" s="35">
        <f t="shared" si="10"/>
        <v>42.56</v>
      </c>
      <c r="CU6" s="35">
        <f t="shared" si="10"/>
        <v>42.47</v>
      </c>
      <c r="CV6" s="35">
        <f t="shared" si="10"/>
        <v>42.4</v>
      </c>
      <c r="CW6" s="34" t="str">
        <f>IF(CW7="","",IF(CW7="-","【-】","【"&amp;SUBSTITUTE(TEXT(CW7,"#,##0.00"),"-","△")&amp;"】"))</f>
        <v>【42.90】</v>
      </c>
      <c r="CX6" s="35">
        <f>IF(CX7="",NA(),CX7)</f>
        <v>92.33</v>
      </c>
      <c r="CY6" s="35">
        <f t="shared" ref="CY6:DG6" si="11">IF(CY7="",NA(),CY7)</f>
        <v>92.55</v>
      </c>
      <c r="CZ6" s="35">
        <f t="shared" si="11"/>
        <v>92.53</v>
      </c>
      <c r="DA6" s="35">
        <f t="shared" si="11"/>
        <v>92.26</v>
      </c>
      <c r="DB6" s="35">
        <f t="shared" si="11"/>
        <v>92.4</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235628</v>
      </c>
      <c r="D7" s="37">
        <v>47</v>
      </c>
      <c r="E7" s="37">
        <v>17</v>
      </c>
      <c r="F7" s="37">
        <v>4</v>
      </c>
      <c r="G7" s="37">
        <v>0</v>
      </c>
      <c r="H7" s="37" t="s">
        <v>97</v>
      </c>
      <c r="I7" s="37" t="s">
        <v>98</v>
      </c>
      <c r="J7" s="37" t="s">
        <v>99</v>
      </c>
      <c r="K7" s="37" t="s">
        <v>100</v>
      </c>
      <c r="L7" s="37" t="s">
        <v>101</v>
      </c>
      <c r="M7" s="37" t="s">
        <v>102</v>
      </c>
      <c r="N7" s="38" t="s">
        <v>103</v>
      </c>
      <c r="O7" s="38" t="s">
        <v>104</v>
      </c>
      <c r="P7" s="38">
        <v>51.8</v>
      </c>
      <c r="Q7" s="38">
        <v>62.52</v>
      </c>
      <c r="R7" s="38">
        <v>3630</v>
      </c>
      <c r="S7" s="38">
        <v>3052</v>
      </c>
      <c r="T7" s="38">
        <v>123.38</v>
      </c>
      <c r="U7" s="38">
        <v>24.74</v>
      </c>
      <c r="V7" s="38">
        <v>1553</v>
      </c>
      <c r="W7" s="38">
        <v>0.98</v>
      </c>
      <c r="X7" s="38">
        <v>1584.69</v>
      </c>
      <c r="Y7" s="38">
        <v>84</v>
      </c>
      <c r="Z7" s="38">
        <v>83.54</v>
      </c>
      <c r="AA7" s="38">
        <v>75.59</v>
      </c>
      <c r="AB7" s="38">
        <v>76.290000000000006</v>
      </c>
      <c r="AC7" s="38">
        <v>90.25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63.21</v>
      </c>
      <c r="BR7" s="38">
        <v>60.98</v>
      </c>
      <c r="BS7" s="38">
        <v>48.44</v>
      </c>
      <c r="BT7" s="38">
        <v>95.26</v>
      </c>
      <c r="BU7" s="38">
        <v>74.41</v>
      </c>
      <c r="BV7" s="38">
        <v>69.87</v>
      </c>
      <c r="BW7" s="38">
        <v>74.3</v>
      </c>
      <c r="BX7" s="38">
        <v>72.260000000000005</v>
      </c>
      <c r="BY7" s="38">
        <v>71.84</v>
      </c>
      <c r="BZ7" s="38">
        <v>73.36</v>
      </c>
      <c r="CA7" s="38">
        <v>75.290000000000006</v>
      </c>
      <c r="CB7" s="38">
        <v>310.33999999999997</v>
      </c>
      <c r="CC7" s="38">
        <v>323.58</v>
      </c>
      <c r="CD7" s="38">
        <v>403.07</v>
      </c>
      <c r="CE7" s="38">
        <v>208.75</v>
      </c>
      <c r="CF7" s="38">
        <v>284.62</v>
      </c>
      <c r="CG7" s="38">
        <v>234.96</v>
      </c>
      <c r="CH7" s="38">
        <v>221.81</v>
      </c>
      <c r="CI7" s="38">
        <v>230.02</v>
      </c>
      <c r="CJ7" s="38">
        <v>228.47</v>
      </c>
      <c r="CK7" s="38">
        <v>224.88</v>
      </c>
      <c r="CL7" s="38">
        <v>215.41</v>
      </c>
      <c r="CM7" s="38">
        <v>48.38</v>
      </c>
      <c r="CN7" s="38">
        <v>47</v>
      </c>
      <c r="CO7" s="38">
        <v>53.75</v>
      </c>
      <c r="CP7" s="38">
        <v>49.06</v>
      </c>
      <c r="CQ7" s="38">
        <v>52.5</v>
      </c>
      <c r="CR7" s="38">
        <v>42.9</v>
      </c>
      <c r="CS7" s="38">
        <v>43.36</v>
      </c>
      <c r="CT7" s="38">
        <v>42.56</v>
      </c>
      <c r="CU7" s="38">
        <v>42.47</v>
      </c>
      <c r="CV7" s="38">
        <v>42.4</v>
      </c>
      <c r="CW7" s="38">
        <v>42.9</v>
      </c>
      <c r="CX7" s="38">
        <v>92.33</v>
      </c>
      <c r="CY7" s="38">
        <v>92.55</v>
      </c>
      <c r="CZ7" s="38">
        <v>92.53</v>
      </c>
      <c r="DA7" s="38">
        <v>92.26</v>
      </c>
      <c r="DB7" s="38">
        <v>92.4</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jigyou07</cp:lastModifiedBy>
  <cp:lastPrinted>2022-01-31T06:13:41Z</cp:lastPrinted>
  <dcterms:created xsi:type="dcterms:W3CDTF">2021-12-03T07:51:31Z</dcterms:created>
  <dcterms:modified xsi:type="dcterms:W3CDTF">2022-01-31T06:13:47Z</dcterms:modified>
  <cp:category/>
</cp:coreProperties>
</file>