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8551\Desktop\保存できないR1\照会（市町村課）\020205公営企業に係る「経営比較分析表」の分析等の確認について\"/>
    </mc:Choice>
  </mc:AlternateContent>
  <workbookProtection workbookAlgorithmName="SHA-512" workbookHashValue="KfEJNVxtzxQYGze5DwqeoN6/eQgOniw9P6/31LGU1aVS0M/BCMu29zbNwYsZnp8g1nc0BFjQItZ18P3BxgKV+g==" workbookSaltValue="rtNHG8PBXLff+Rcej9q2o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KU55" i="4" s="1"/>
  <c r="DG7" i="5"/>
  <c r="DE7" i="5"/>
  <c r="DD7" i="5"/>
  <c r="DC7" i="5"/>
  <c r="HV56" i="4" s="1"/>
  <c r="DB7" i="5"/>
  <c r="DA7" i="5"/>
  <c r="CZ7" i="5"/>
  <c r="CY7" i="5"/>
  <c r="CX7" i="5"/>
  <c r="CW7" i="5"/>
  <c r="CV7" i="5"/>
  <c r="CT7" i="5"/>
  <c r="CS7" i="5"/>
  <c r="CR7" i="5"/>
  <c r="CQ7" i="5"/>
  <c r="CP7" i="5"/>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BF7" i="5"/>
  <c r="BE7" i="5"/>
  <c r="BD7" i="5"/>
  <c r="BB7" i="5"/>
  <c r="BA7" i="5"/>
  <c r="AZ7" i="5"/>
  <c r="AY7" i="5"/>
  <c r="AX7" i="5"/>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LP8" i="4" s="1"/>
  <c r="Z6" i="5"/>
  <c r="Y6" i="5"/>
  <c r="X6" i="5"/>
  <c r="W6" i="5"/>
  <c r="CN12" i="4" s="1"/>
  <c r="V6" i="5"/>
  <c r="U6" i="5"/>
  <c r="T6" i="5"/>
  <c r="S6" i="5"/>
  <c r="EG10" i="4" s="1"/>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G56" i="4"/>
  <c r="GR56" i="4"/>
  <c r="FL56" i="4"/>
  <c r="EW56" i="4"/>
  <c r="EH56" i="4"/>
  <c r="DS56" i="4"/>
  <c r="DD56" i="4"/>
  <c r="BX56" i="4"/>
  <c r="BI56" i="4"/>
  <c r="AE56" i="4"/>
  <c r="P56" i="4"/>
  <c r="MN55" i="4"/>
  <c r="LY55" i="4"/>
  <c r="LJ55" i="4"/>
  <c r="KF55" i="4"/>
  <c r="IZ55" i="4"/>
  <c r="IK55" i="4"/>
  <c r="HV55" i="4"/>
  <c r="HG55" i="4"/>
  <c r="GR55" i="4"/>
  <c r="FL55" i="4"/>
  <c r="EW55" i="4"/>
  <c r="EH55" i="4"/>
  <c r="DD55" i="4"/>
  <c r="BX55" i="4"/>
  <c r="AT55" i="4"/>
  <c r="AE55" i="4"/>
  <c r="P55" i="4"/>
  <c r="LY34" i="4"/>
  <c r="LJ34" i="4"/>
  <c r="KU34" i="4"/>
  <c r="IZ34" i="4"/>
  <c r="IK34" i="4"/>
  <c r="HV34" i="4"/>
  <c r="HG34" i="4"/>
  <c r="GR34" i="4"/>
  <c r="FL34" i="4"/>
  <c r="EW34" i="4"/>
  <c r="EH34" i="4"/>
  <c r="DS34" i="4"/>
  <c r="DD34" i="4"/>
  <c r="BX34" i="4"/>
  <c r="BI34" i="4"/>
  <c r="AE34" i="4"/>
  <c r="P34" i="4"/>
  <c r="MN33" i="4"/>
  <c r="LY33" i="4"/>
  <c r="LJ33" i="4"/>
  <c r="KU33" i="4"/>
  <c r="KF33" i="4"/>
  <c r="IZ33" i="4"/>
  <c r="IK33" i="4"/>
  <c r="HV33" i="4"/>
  <c r="HG33" i="4"/>
  <c r="GR33" i="4"/>
  <c r="FL33" i="4"/>
  <c r="EW33" i="4"/>
  <c r="EH33" i="4"/>
  <c r="DD33" i="4"/>
  <c r="BX33" i="4"/>
  <c r="AT33" i="4"/>
  <c r="AE33" i="4"/>
  <c r="P33" i="4"/>
  <c r="LP12" i="4"/>
  <c r="JW12" i="4"/>
  <c r="ID12" i="4"/>
  <c r="EG12" i="4"/>
  <c r="AU12" i="4"/>
  <c r="B12" i="4"/>
  <c r="LP10" i="4"/>
  <c r="JW10" i="4"/>
  <c r="ID10" i="4"/>
  <c r="FZ10" i="4"/>
  <c r="CN10" i="4"/>
  <c r="AU10" i="4"/>
  <c r="B10" i="4"/>
  <c r="JW8" i="4"/>
  <c r="ID8" i="4"/>
  <c r="FZ8" i="4"/>
  <c r="EG8" i="4"/>
  <c r="CN8" i="4"/>
  <c r="AU8" i="4"/>
  <c r="B8" i="4"/>
  <c r="B6" i="4"/>
  <c r="MN54" i="4" l="1"/>
  <c r="MH78" i="4"/>
  <c r="IZ54" i="4"/>
  <c r="IZ32" i="4"/>
  <c r="HM78" i="4"/>
  <c r="FL54" i="4"/>
  <c r="FL32" i="4"/>
  <c r="BX54" i="4"/>
  <c r="BX32" i="4"/>
  <c r="CS78" i="4"/>
  <c r="MN32" i="4"/>
  <c r="C11" i="5"/>
  <c r="D11" i="5"/>
  <c r="E11" i="5"/>
  <c r="B11" i="5"/>
  <c r="KF54" i="4" l="1"/>
  <c r="KF32" i="4"/>
  <c r="JJ78" i="4"/>
  <c r="GR54" i="4"/>
  <c r="GR32" i="4"/>
  <c r="DD32" i="4"/>
  <c r="EO78" i="4"/>
  <c r="DD54" i="4"/>
  <c r="P54" i="4"/>
  <c r="U78" i="4"/>
  <c r="P32" i="4"/>
  <c r="BZ78" i="4"/>
  <c r="LY54" i="4"/>
  <c r="LY32" i="4"/>
  <c r="IK32" i="4"/>
  <c r="GT78" i="4"/>
  <c r="EW54" i="4"/>
  <c r="EW32" i="4"/>
  <c r="LO78" i="4"/>
  <c r="IK54" i="4"/>
  <c r="BI54" i="4"/>
  <c r="BI32" i="4"/>
  <c r="KC78" i="4"/>
  <c r="HG54" i="4"/>
  <c r="FH78" i="4"/>
  <c r="DS54" i="4"/>
  <c r="DS32" i="4"/>
  <c r="HG32" i="4"/>
  <c r="AN78" i="4"/>
  <c r="AE54" i="4"/>
  <c r="AE32" i="4"/>
  <c r="KU54" i="4"/>
  <c r="KU32" i="4"/>
  <c r="GA78" i="4"/>
  <c r="EH54" i="4"/>
  <c r="BG78" i="4"/>
  <c r="AT54" i="4"/>
  <c r="AT32" i="4"/>
  <c r="LJ54" i="4"/>
  <c r="LJ32" i="4"/>
  <c r="EH32" i="4"/>
  <c r="KV78" i="4"/>
  <c r="HV54" i="4"/>
  <c r="HV32" i="4"/>
</calcChain>
</file>

<file path=xl/sharedStrings.xml><?xml version="1.0" encoding="utf-8"?>
<sst xmlns="http://schemas.openxmlformats.org/spreadsheetml/2006/main" count="320" uniqueCount="179">
  <si>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</si>
  <si>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</si>
  <si>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</si>
  <si>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</si>
  <si>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</si>
  <si>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</si>
  <si>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</si>
  <si>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</si>
  <si>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</si>
  <si>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</si>
  <si>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</si>
  <si>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</si>
  <si>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</si>
  <si>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</si>
  <si>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</si>
  <si>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</si>
  <si>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</si>
  <si>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</si>
  <si>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</si>
  <si>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</si>
  <si>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</si>
  <si>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</si>
  <si>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</si>
  <si>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</si>
  <si>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</si>
  <si>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</si>
  <si>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</si>
  <si>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</si>
  <si>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</si>
  <si>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</si>
  <si>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</si>
  <si>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</si>
  <si>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</si>
  <si>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</si>
  <si>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</si>
  <si>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</si>
  <si>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</si>
  <si>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</si>
  <si>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</si>
  <si>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</si>
  <si>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</si>
  <si>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</si>
  <si>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</si>
  <si>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</si>
  <si>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</si>
  <si>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</si>
  <si>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</si>
  <si>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</si>
  <si>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</si>
  <si>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</si>
  <si>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</si>
  <si>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</si>
  <si>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</si>
  <si>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</si>
  <si>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</si>
  <si>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</si>
  <si>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</si>
  <si>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</si>
  <si>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</si>
  <si>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</si>
  <si>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</si>
  <si>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</si>
  <si>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</si>
  <si>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</si>
  <si>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</si>
  <si>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</si>
  <si>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</si>
  <si>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</si>
  <si>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</si>
  <si>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</si>
  <si>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</si>
  <si>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</si>
  <si>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</si>
  <si>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</si>
  <si>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</si>
  <si>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</si>
  <si>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</si>
  <si>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</si>
  <si>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</si>
  <si>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</si>
  <si>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</si>
  <si>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</si>
  <si>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</si>
  <si>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</si>
  <si>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</si>
  <si>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</si>
  <si>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</si>
  <si>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</si>
  <si>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</si>
  <si>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</si>
  <si>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</si>
  <si>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</si>
  <si>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</si>
  <si>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</si>
  <si>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</si>
  <si>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</si>
  <si>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</si>
  <si>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</si>
  <si>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</si>
  <si>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</si>
  <si>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</si>
  <si>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</si>
  <si>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</si>
  <si>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</si>
  <si>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</si>
  <si>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</si>
  <si>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</si>
  <si>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</si>
  <si>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</si>
  <si>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</si>
  <si>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</si>
  <si>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</si>
  <si>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</si>
  <si>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</si>
  <si>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</si>
  <si>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</si>
  <si>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</si>
  <si>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</si>
  <si>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</si>
  <si>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</si>
  <si>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</si>
  <si>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</si>
  <si>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</si>
  <si>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</si>
  <si>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</si>
  <si>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</si>
  <si>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</si>
  <si>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</si>
  <si>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</si>
  <si>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</si>
  <si>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</si>
  <si>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</si>
  <si>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</si>
  <si>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</si>
  <si>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</si>
  <si>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</si>
  <si>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</si>
  <si>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</si>
  <si>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</si>
  <si>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</si>
  <si>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</si>
  <si>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</si>
  <si>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</si>
  <si>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</si>
  <si>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</si>
  <si>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</si>
  <si>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</si>
  <si>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</si>
  <si>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</si>
  <si>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</si>
  <si>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</si>
  <si>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</si>
  <si>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</si>
  <si>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</si>
  <si>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</si>
  <si>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</si>
  <si>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</si>
  <si>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一宮市</t>
  </si>
  <si>
    <t>一宮市立木曽川市民病院</t>
  </si>
  <si>
    <t>条例全部</t>
  </si>
  <si>
    <t>病院事業</t>
  </si>
  <si>
    <t>一般病院</t>
  </si>
  <si>
    <t>100床以上～200床未満</t>
  </si>
  <si>
    <t>自治体職員</t>
  </si>
  <si>
    <t>直営</t>
  </si>
  <si>
    <t>ド 透 訓</t>
  </si>
  <si>
    <t>救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</si>
  <si>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</si>
  <si>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</si>
  <si>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</si>
  <si>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</si>
  <si>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</si>
  <si>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</si>
  <si>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</si>
  <si>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</si>
  <si>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今後も市民病院の後方支援病院として急性期治療を経過した患者の受入れを始め、他院の紹介等により積極的に入院患者を受入れ、病床利用率80％以上を維持することで施設の効率性を図りながら、一般会計からの所定の繰出しを受入れ経営の健全性を維持していく必要である。また、収益の効率性を図るためには、引き続き人工透析患者を受入れていく必要がある。
　老朽化の状況については、病院建設後30年が経過しており、建物本体には大きな支障はないが、空調設備、電機設備などの建物付属設備は修繕で対応しながら計画的に改修を行っていくことになる。また、器械備品は耐用年数を超えていても使用できるものについては、できる限り使用し、過大な投資は今後も控えていく考えである。
「一宮市病院事業新改革プラン」は平成29年度に策定している。</t>
    <rPh sb="77" eb="79">
      <t>シセツ</t>
    </rPh>
    <rPh sb="80" eb="83">
      <t>コウリツセイ</t>
    </rPh>
    <rPh sb="84" eb="85">
      <t>ハカ</t>
    </rPh>
    <rPh sb="104" eb="106">
      <t>ウケイ</t>
    </rPh>
    <rPh sb="114" eb="116">
      <t>イジ</t>
    </rPh>
    <rPh sb="180" eb="182">
      <t>ビョウイン</t>
    </rPh>
    <rPh sb="182" eb="184">
      <t>ケンセツ</t>
    </rPh>
    <rPh sb="184" eb="185">
      <t>ゴ</t>
    </rPh>
    <rPh sb="187" eb="188">
      <t>ネン</t>
    </rPh>
    <rPh sb="189" eb="191">
      <t>ケイカ</t>
    </rPh>
    <rPh sb="196" eb="198">
      <t>タテモノ</t>
    </rPh>
    <rPh sb="198" eb="200">
      <t>ホンタイ</t>
    </rPh>
    <rPh sb="202" eb="203">
      <t>オオ</t>
    </rPh>
    <rPh sb="205" eb="207">
      <t>シショウ</t>
    </rPh>
    <rPh sb="212" eb="214">
      <t>クウチョウ</t>
    </rPh>
    <rPh sb="214" eb="216">
      <t>セツビ</t>
    </rPh>
    <rPh sb="217" eb="219">
      <t>デンキ</t>
    </rPh>
    <rPh sb="219" eb="221">
      <t>セツビ</t>
    </rPh>
    <rPh sb="224" eb="226">
      <t>タテモノ</t>
    </rPh>
    <rPh sb="226" eb="228">
      <t>フゾク</t>
    </rPh>
    <rPh sb="228" eb="230">
      <t>セツビ</t>
    </rPh>
    <rPh sb="231" eb="233">
      <t>シュウゼン</t>
    </rPh>
    <rPh sb="234" eb="236">
      <t>タイオウ</t>
    </rPh>
    <rPh sb="240" eb="243">
      <t>ケイカクテキ</t>
    </rPh>
    <rPh sb="244" eb="246">
      <t>カイシュウ</t>
    </rPh>
    <rPh sb="247" eb="248">
      <t>オコナ</t>
    </rPh>
    <rPh sb="261" eb="263">
      <t>キカイ</t>
    </rPh>
    <rPh sb="263" eb="265">
      <t>ビヒン</t>
    </rPh>
    <phoneticPr fontId="5"/>
  </si>
  <si>
    <t xml:space="preserve">①有形固定資産減価償却率及び②器械備品減価償却率については、全国及び類似団体区分の平均値を上回っており、老朽化が進んでいる。建物、建物付属設備については修繕をしていく中で計画的に改修を検討していく必要がある。また、器械備品については、耐用年数を超えていても使用できるものについては使用しているが、年間の備品購入費を定め計画的に購入を進めている。③１床当たりの有形固定資産については、全国及び類似団体区分の平均値を下回っており、過大な投資はしていない。主な要因は耐用年数を超えていても使用できるものは更新をせず使用していることによるものである。
</t>
    <rPh sb="15" eb="17">
      <t>キカイ</t>
    </rPh>
    <rPh sb="62" eb="64">
      <t>タテモノ</t>
    </rPh>
    <rPh sb="65" eb="67">
      <t>タテモノ</t>
    </rPh>
    <rPh sb="67" eb="69">
      <t>フゾク</t>
    </rPh>
    <rPh sb="69" eb="71">
      <t>セツビ</t>
    </rPh>
    <rPh sb="76" eb="78">
      <t>シュウゼン</t>
    </rPh>
    <rPh sb="83" eb="84">
      <t>ナカ</t>
    </rPh>
    <rPh sb="89" eb="91">
      <t>カイシュウ</t>
    </rPh>
    <rPh sb="92" eb="94">
      <t>ケントウ</t>
    </rPh>
    <rPh sb="98" eb="100">
      <t>ヒツヨウ</t>
    </rPh>
    <rPh sb="107" eb="109">
      <t>キカイ</t>
    </rPh>
    <rPh sb="148" eb="150">
      <t>ネンカン</t>
    </rPh>
    <rPh sb="151" eb="153">
      <t>ビヒン</t>
    </rPh>
    <rPh sb="153" eb="156">
      <t>コウニュウヒ</t>
    </rPh>
    <rPh sb="157" eb="158">
      <t>サダ</t>
    </rPh>
    <rPh sb="159" eb="162">
      <t>ケイカクテキ</t>
    </rPh>
    <rPh sb="163" eb="165">
      <t>コウニュウ</t>
    </rPh>
    <rPh sb="166" eb="167">
      <t>スス</t>
    </rPh>
    <phoneticPr fontId="5"/>
  </si>
  <si>
    <t>①経常収支比率、②医業収支比率は類似団体区分の平均値と比較すると当院の数値が上回っており、経営の健全性は十分図られているが前年に比べると減少している。減少した主な要因は給与費で定年退職者数の増に伴う退職給付費が増加したことや、給与改正により給料、手当等が増加したためである。④病床利用率は平均を上回っており、施設の効率性は十分図られている。⑤入院患者１人１日当たり収益は平均値を下回るものの、医師の増や地域包括ケア病床の有効活用により、入院患者数が増加したことや、診療報酬上の施設基準を満たしたことでより高い回復期リハビリ病棟入院料が算定できたため、前年度より収益は増加している。⑥外来患者１人１日当たり収益は人工透析を外来でおこなっているため、平均値を大きく上回っており、比較的安定した収益が確保できている。⑦職員給与費対医業収益比率については、医師やリハビリ職員の増員により、平均値を上回るものの、材料費については、下回っており、費用の効率性は図られている。</t>
    <rPh sb="61" eb="63">
      <t>ゼンネン</t>
    </rPh>
    <rPh sb="64" eb="65">
      <t>クラ</t>
    </rPh>
    <rPh sb="68" eb="70">
      <t>ゲンショウ</t>
    </rPh>
    <rPh sb="75" eb="77">
      <t>ゲンショウ</t>
    </rPh>
    <rPh sb="84" eb="86">
      <t>キュウヨ</t>
    </rPh>
    <rPh sb="86" eb="87">
      <t>ヒ</t>
    </rPh>
    <rPh sb="88" eb="90">
      <t>テイネン</t>
    </rPh>
    <rPh sb="90" eb="92">
      <t>タイショク</t>
    </rPh>
    <rPh sb="92" eb="93">
      <t>シャ</t>
    </rPh>
    <rPh sb="93" eb="94">
      <t>スウ</t>
    </rPh>
    <rPh sb="95" eb="96">
      <t>ゾウ</t>
    </rPh>
    <rPh sb="97" eb="98">
      <t>トモナ</t>
    </rPh>
    <rPh sb="99" eb="101">
      <t>タイショク</t>
    </rPh>
    <rPh sb="101" eb="103">
      <t>キュウフ</t>
    </rPh>
    <rPh sb="103" eb="104">
      <t>ヒ</t>
    </rPh>
    <rPh sb="105" eb="107">
      <t>ゾウカ</t>
    </rPh>
    <rPh sb="113" eb="115">
      <t>キュウヨ</t>
    </rPh>
    <rPh sb="115" eb="117">
      <t>カイセイ</t>
    </rPh>
    <rPh sb="120" eb="122">
      <t>キュウリョウ</t>
    </rPh>
    <rPh sb="123" eb="125">
      <t>テア</t>
    </rPh>
    <rPh sb="125" eb="126">
      <t>トウ</t>
    </rPh>
    <rPh sb="127" eb="129">
      <t>ゾウカ</t>
    </rPh>
    <rPh sb="196" eb="198">
      <t>イシ</t>
    </rPh>
    <rPh sb="199" eb="200">
      <t>ゾウ</t>
    </rPh>
    <rPh sb="201" eb="203">
      <t>チイキ</t>
    </rPh>
    <rPh sb="203" eb="205">
      <t>ホウカツ</t>
    </rPh>
    <rPh sb="207" eb="209">
      <t>ビョウショウ</t>
    </rPh>
    <rPh sb="210" eb="212">
      <t>ユウコウ</t>
    </rPh>
    <rPh sb="212" eb="214">
      <t>カツヨウ</t>
    </rPh>
    <rPh sb="218" eb="220">
      <t>ニュウイン</t>
    </rPh>
    <rPh sb="220" eb="223">
      <t>カンジャスウ</t>
    </rPh>
    <rPh sb="224" eb="225">
      <t>ゾウ</t>
    </rPh>
    <rPh sb="225" eb="226">
      <t>カ</t>
    </rPh>
    <rPh sb="232" eb="234">
      <t>シンリョウ</t>
    </rPh>
    <rPh sb="234" eb="236">
      <t>ホウシュウ</t>
    </rPh>
    <rPh sb="236" eb="237">
      <t>ジョウ</t>
    </rPh>
    <rPh sb="238" eb="240">
      <t>シセツ</t>
    </rPh>
    <rPh sb="240" eb="242">
      <t>キジュン</t>
    </rPh>
    <rPh sb="243" eb="244">
      <t>ミ</t>
    </rPh>
    <rPh sb="252" eb="253">
      <t>タカ</t>
    </rPh>
    <rPh sb="254" eb="256">
      <t>カイフク</t>
    </rPh>
    <rPh sb="256" eb="257">
      <t>キ</t>
    </rPh>
    <rPh sb="263" eb="266">
      <t>ニュウインリョウ</t>
    </rPh>
    <rPh sb="267" eb="269">
      <t>サンテイ</t>
    </rPh>
    <rPh sb="275" eb="278">
      <t>ゼンネンド</t>
    </rPh>
    <rPh sb="280" eb="282">
      <t>シュウエキ</t>
    </rPh>
    <rPh sb="283" eb="285">
      <t>ゾウカ</t>
    </rPh>
    <rPh sb="310" eb="312">
      <t>ガイライ</t>
    </rPh>
    <rPh sb="374" eb="376">
      <t>イシ</t>
    </rPh>
    <phoneticPr fontId="5"/>
  </si>
  <si>
    <t>市民病院の後方支援病院として連携を強化するとともに急性期治療を経過した回復期のリハビリ対象患者を受け入れる体制（365日実施）を整備し、地域の医療機関等から患者を受入れている。また、地域包括ケア病床（33床）を有し、患者の在宅復帰支援を積極的に行い医療と介護の連携を推進している。さらに、人工透析20床を備えており、透析導入から維持透析までを行う特殊部門に関わる医療の提供を担っている。</t>
    <rPh sb="14" eb="16">
      <t>レンケイ</t>
    </rPh>
    <rPh sb="17" eb="19">
      <t>キョウカ</t>
    </rPh>
    <rPh sb="78" eb="80">
      <t>カンジャ</t>
    </rPh>
    <rPh sb="81" eb="83">
      <t>ウケイ</t>
    </rPh>
    <rPh sb="124" eb="126">
      <t>イリョウ</t>
    </rPh>
    <rPh sb="127" eb="129">
      <t>カイゴ</t>
    </rPh>
    <rPh sb="130" eb="132">
      <t>レンケイ</t>
    </rPh>
    <rPh sb="133" eb="135">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</si>
</sst>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7" fillId="0" borderId="8"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86.5</c:v>
                </c:pt>
                <c:pt idx="1">
                  <c:v>82.7</c:v>
                </c:pt>
                <c:pt idx="2">
                  <c:v>83.5</c:v>
                </c:pt>
                <c:pt idx="3">
                  <c:v>82.8</c:v>
                </c:pt>
                <c:pt idx="4">
                  <c:v>84.5</c:v>
                </c:pt>
              </c:numCache>
            </c:numRef>
          </c:val>
          <c:extLst xmlns:c16r2="http://schemas.microsoft.com/office/drawing/2015/06/chart">
            <c:ext xmlns:c16="http://schemas.microsoft.com/office/drawing/2014/chart" uri="{C3380CC4-5D6E-409C-BE32-E72D297353CC}">
              <c16:uniqueId val="{00000000-B762-4BAC-BB7F-130F4167FC26}"/>
            </c:ext>
          </c:extLst>
        </c:ser>
        <c:dLbls>
          <c:showLegendKey val="0"/>
          <c:showVal val="0"/>
          <c:showCatName val="0"/>
          <c:showSerName val="0"/>
          <c:showPercent val="0"/>
          <c:showBubbleSize val="0"/>
        </c:dLbls>
        <c:gapWidth val="150"/>
        <c:axId val="206292480"/>
        <c:axId val="20628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B762-4BAC-BB7F-130F4167FC26}"/>
            </c:ext>
          </c:extLst>
        </c:ser>
        <c:dLbls>
          <c:showLegendKey val="0"/>
          <c:showVal val="0"/>
          <c:showCatName val="0"/>
          <c:showSerName val="0"/>
          <c:showPercent val="0"/>
          <c:showBubbleSize val="0"/>
        </c:dLbls>
        <c:marker val="1"/>
        <c:smooth val="0"/>
        <c:axId val="206292480"/>
        <c:axId val="206285600"/>
      </c:lineChart>
      <c:dateAx>
        <c:axId val="206292480"/>
        <c:scaling>
          <c:orientation val="minMax"/>
        </c:scaling>
        <c:delete val="1"/>
        <c:axPos val="b"/>
        <c:numFmt formatCode="ge" sourceLinked="1"/>
        <c:majorTickMark val="none"/>
        <c:minorTickMark val="none"/>
        <c:tickLblPos val="none"/>
        <c:crossAx val="206285600"/>
        <c:crosses val="autoZero"/>
        <c:auto val="1"/>
        <c:lblOffset val="100"/>
        <c:baseTimeUnit val="years"/>
      </c:dateAx>
      <c:valAx>
        <c:axId val="206285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6292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104.9</c:v>
                </c:pt>
                <c:pt idx="1">
                  <c:v>104.5</c:v>
                </c:pt>
                <c:pt idx="2">
                  <c:v>106.2</c:v>
                </c:pt>
                <c:pt idx="3">
                  <c:v>104.5</c:v>
                </c:pt>
                <c:pt idx="4">
                  <c:v>103.7</c:v>
                </c:pt>
              </c:numCache>
            </c:numRef>
          </c:val>
          <c:extLst xmlns:c16r2="http://schemas.microsoft.com/office/drawing/2015/06/chart">
            <c:ext xmlns:c16="http://schemas.microsoft.com/office/drawing/2014/chart" uri="{C3380CC4-5D6E-409C-BE32-E72D297353CC}">
              <c16:uniqueId val="{00000000-A2C0-4168-A919-539EF8B4AFC6}"/>
            </c:ext>
          </c:extLst>
        </c:ser>
        <c:dLbls>
          <c:showLegendKey val="0"/>
          <c:showVal val="0"/>
          <c:showCatName val="0"/>
          <c:showSerName val="0"/>
          <c:showPercent val="0"/>
          <c:showBubbleSize val="0"/>
        </c:dLbls>
        <c:gapWidth val="150"/>
        <c:axId val="207065144"/>
        <c:axId val="207065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A2C0-4168-A919-539EF8B4AFC6}"/>
            </c:ext>
          </c:extLst>
        </c:ser>
        <c:dLbls>
          <c:showLegendKey val="0"/>
          <c:showVal val="0"/>
          <c:showCatName val="0"/>
          <c:showSerName val="0"/>
          <c:showPercent val="0"/>
          <c:showBubbleSize val="0"/>
        </c:dLbls>
        <c:marker val="1"/>
        <c:smooth val="0"/>
        <c:axId val="207065144"/>
        <c:axId val="207065528"/>
      </c:lineChart>
      <c:dateAx>
        <c:axId val="207065144"/>
        <c:scaling>
          <c:orientation val="minMax"/>
        </c:scaling>
        <c:delete val="1"/>
        <c:axPos val="b"/>
        <c:numFmt formatCode="ge" sourceLinked="1"/>
        <c:majorTickMark val="none"/>
        <c:minorTickMark val="none"/>
        <c:tickLblPos val="none"/>
        <c:crossAx val="207065528"/>
        <c:crosses val="autoZero"/>
        <c:auto val="1"/>
        <c:lblOffset val="100"/>
        <c:baseTimeUnit val="years"/>
      </c:dateAx>
      <c:valAx>
        <c:axId val="207065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7065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98.1</c:v>
                </c:pt>
                <c:pt idx="1">
                  <c:v>95.9</c:v>
                </c:pt>
                <c:pt idx="2">
                  <c:v>95.6</c:v>
                </c:pt>
                <c:pt idx="3">
                  <c:v>94.8</c:v>
                </c:pt>
                <c:pt idx="4">
                  <c:v>92.9</c:v>
                </c:pt>
              </c:numCache>
            </c:numRef>
          </c:val>
          <c:extLst xmlns:c16r2="http://schemas.microsoft.com/office/drawing/2015/06/chart">
            <c:ext xmlns:c16="http://schemas.microsoft.com/office/drawing/2014/chart" uri="{C3380CC4-5D6E-409C-BE32-E72D297353CC}">
              <c16:uniqueId val="{00000000-ACCB-4F46-8757-2293A2B45125}"/>
            </c:ext>
          </c:extLst>
        </c:ser>
        <c:dLbls>
          <c:showLegendKey val="0"/>
          <c:showVal val="0"/>
          <c:showCatName val="0"/>
          <c:showSerName val="0"/>
          <c:showPercent val="0"/>
          <c:showBubbleSize val="0"/>
        </c:dLbls>
        <c:gapWidth val="150"/>
        <c:axId val="207067776"/>
        <c:axId val="207073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ACCB-4F46-8757-2293A2B45125}"/>
            </c:ext>
          </c:extLst>
        </c:ser>
        <c:dLbls>
          <c:showLegendKey val="0"/>
          <c:showVal val="0"/>
          <c:showCatName val="0"/>
          <c:showSerName val="0"/>
          <c:showPercent val="0"/>
          <c:showBubbleSize val="0"/>
        </c:dLbls>
        <c:marker val="1"/>
        <c:smooth val="0"/>
        <c:axId val="207067776"/>
        <c:axId val="207073656"/>
      </c:lineChart>
      <c:dateAx>
        <c:axId val="207067776"/>
        <c:scaling>
          <c:orientation val="minMax"/>
        </c:scaling>
        <c:delete val="1"/>
        <c:axPos val="b"/>
        <c:numFmt formatCode="ge" sourceLinked="1"/>
        <c:majorTickMark val="none"/>
        <c:minorTickMark val="none"/>
        <c:tickLblPos val="none"/>
        <c:crossAx val="207073656"/>
        <c:crosses val="autoZero"/>
        <c:auto val="1"/>
        <c:lblOffset val="100"/>
        <c:baseTimeUnit val="years"/>
      </c:dateAx>
      <c:valAx>
        <c:axId val="207073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706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103.6</c:v>
                </c:pt>
                <c:pt idx="1">
                  <c:v>101.8</c:v>
                </c:pt>
                <c:pt idx="2">
                  <c:v>101.7</c:v>
                </c:pt>
                <c:pt idx="3">
                  <c:v>99.8</c:v>
                </c:pt>
                <c:pt idx="4">
                  <c:v>97.9</c:v>
                </c:pt>
              </c:numCache>
            </c:numRef>
          </c:val>
          <c:extLst xmlns:c16r2="http://schemas.microsoft.com/office/drawing/2015/06/chart">
            <c:ext xmlns:c16="http://schemas.microsoft.com/office/drawing/2014/chart" uri="{C3380CC4-5D6E-409C-BE32-E72D297353CC}">
              <c16:uniqueId val="{00000000-6878-4A3A-84DA-4F4F3770B041}"/>
            </c:ext>
          </c:extLst>
        </c:ser>
        <c:dLbls>
          <c:showLegendKey val="0"/>
          <c:showVal val="0"/>
          <c:showCatName val="0"/>
          <c:showSerName val="0"/>
          <c:showPercent val="0"/>
          <c:showBubbleSize val="0"/>
        </c:dLbls>
        <c:gapWidth val="150"/>
        <c:axId val="207211384"/>
        <c:axId val="207215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6878-4A3A-84DA-4F4F3770B041}"/>
            </c:ext>
          </c:extLst>
        </c:ser>
        <c:dLbls>
          <c:showLegendKey val="0"/>
          <c:showVal val="0"/>
          <c:showCatName val="0"/>
          <c:showSerName val="0"/>
          <c:showPercent val="0"/>
          <c:showBubbleSize val="0"/>
        </c:dLbls>
        <c:marker val="1"/>
        <c:smooth val="0"/>
        <c:axId val="207211384"/>
        <c:axId val="207215048"/>
      </c:lineChart>
      <c:dateAx>
        <c:axId val="207211384"/>
        <c:scaling>
          <c:orientation val="minMax"/>
        </c:scaling>
        <c:delete val="1"/>
        <c:axPos val="b"/>
        <c:numFmt formatCode="ge" sourceLinked="1"/>
        <c:majorTickMark val="none"/>
        <c:minorTickMark val="none"/>
        <c:tickLblPos val="none"/>
        <c:crossAx val="207215048"/>
        <c:crosses val="autoZero"/>
        <c:auto val="1"/>
        <c:lblOffset val="100"/>
        <c:baseTimeUnit val="years"/>
      </c:dateAx>
      <c:valAx>
        <c:axId val="207215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07211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61.2</c:v>
                </c:pt>
                <c:pt idx="1">
                  <c:v>63.6</c:v>
                </c:pt>
                <c:pt idx="2">
                  <c:v>66.7</c:v>
                </c:pt>
                <c:pt idx="3">
                  <c:v>65.599999999999994</c:v>
                </c:pt>
                <c:pt idx="4">
                  <c:v>67.7</c:v>
                </c:pt>
              </c:numCache>
            </c:numRef>
          </c:val>
          <c:extLst xmlns:c16r2="http://schemas.microsoft.com/office/drawing/2015/06/chart">
            <c:ext xmlns:c16="http://schemas.microsoft.com/office/drawing/2014/chart" uri="{C3380CC4-5D6E-409C-BE32-E72D297353CC}">
              <c16:uniqueId val="{00000000-2D9A-45CC-B410-2EA75675AA18}"/>
            </c:ext>
          </c:extLst>
        </c:ser>
        <c:dLbls>
          <c:showLegendKey val="0"/>
          <c:showVal val="0"/>
          <c:showCatName val="0"/>
          <c:showSerName val="0"/>
          <c:showPercent val="0"/>
          <c:showBubbleSize val="0"/>
        </c:dLbls>
        <c:gapWidth val="150"/>
        <c:axId val="251126512"/>
        <c:axId val="251155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2D9A-45CC-B410-2EA75675AA18}"/>
            </c:ext>
          </c:extLst>
        </c:ser>
        <c:dLbls>
          <c:showLegendKey val="0"/>
          <c:showVal val="0"/>
          <c:showCatName val="0"/>
          <c:showSerName val="0"/>
          <c:showPercent val="0"/>
          <c:showBubbleSize val="0"/>
        </c:dLbls>
        <c:marker val="1"/>
        <c:smooth val="0"/>
        <c:axId val="251126512"/>
        <c:axId val="251155624"/>
      </c:lineChart>
      <c:dateAx>
        <c:axId val="251126512"/>
        <c:scaling>
          <c:orientation val="minMax"/>
        </c:scaling>
        <c:delete val="1"/>
        <c:axPos val="b"/>
        <c:numFmt formatCode="ge" sourceLinked="1"/>
        <c:majorTickMark val="none"/>
        <c:minorTickMark val="none"/>
        <c:tickLblPos val="none"/>
        <c:crossAx val="251155624"/>
        <c:crosses val="autoZero"/>
        <c:auto val="1"/>
        <c:lblOffset val="100"/>
        <c:baseTimeUnit val="years"/>
      </c:dateAx>
      <c:valAx>
        <c:axId val="251155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12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69.400000000000006</c:v>
                </c:pt>
                <c:pt idx="1">
                  <c:v>73.3</c:v>
                </c:pt>
                <c:pt idx="2">
                  <c:v>75.7</c:v>
                </c:pt>
                <c:pt idx="3">
                  <c:v>78.599999999999994</c:v>
                </c:pt>
                <c:pt idx="4">
                  <c:v>79.3</c:v>
                </c:pt>
              </c:numCache>
            </c:numRef>
          </c:val>
          <c:extLst xmlns:c16r2="http://schemas.microsoft.com/office/drawing/2015/06/chart">
            <c:ext xmlns:c16="http://schemas.microsoft.com/office/drawing/2014/chart" uri="{C3380CC4-5D6E-409C-BE32-E72D297353CC}">
              <c16:uniqueId val="{00000000-8C85-4A75-A91E-5C36A29216E1}"/>
            </c:ext>
          </c:extLst>
        </c:ser>
        <c:dLbls>
          <c:showLegendKey val="0"/>
          <c:showVal val="0"/>
          <c:showCatName val="0"/>
          <c:showSerName val="0"/>
          <c:showPercent val="0"/>
          <c:showBubbleSize val="0"/>
        </c:dLbls>
        <c:gapWidth val="150"/>
        <c:axId val="251156408"/>
        <c:axId val="25115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8C85-4A75-A91E-5C36A29216E1}"/>
            </c:ext>
          </c:extLst>
        </c:ser>
        <c:dLbls>
          <c:showLegendKey val="0"/>
          <c:showVal val="0"/>
          <c:showCatName val="0"/>
          <c:showSerName val="0"/>
          <c:showPercent val="0"/>
          <c:showBubbleSize val="0"/>
        </c:dLbls>
        <c:marker val="1"/>
        <c:smooth val="0"/>
        <c:axId val="251156408"/>
        <c:axId val="251156800"/>
      </c:lineChart>
      <c:dateAx>
        <c:axId val="251156408"/>
        <c:scaling>
          <c:orientation val="minMax"/>
        </c:scaling>
        <c:delete val="1"/>
        <c:axPos val="b"/>
        <c:numFmt formatCode="ge" sourceLinked="1"/>
        <c:majorTickMark val="none"/>
        <c:minorTickMark val="none"/>
        <c:tickLblPos val="none"/>
        <c:crossAx val="251156800"/>
        <c:crosses val="autoZero"/>
        <c:auto val="1"/>
        <c:lblOffset val="100"/>
        <c:baseTimeUnit val="years"/>
      </c:dateAx>
      <c:valAx>
        <c:axId val="251156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156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29522572</c:v>
                </c:pt>
                <c:pt idx="1">
                  <c:v>29137841</c:v>
                </c:pt>
                <c:pt idx="2">
                  <c:v>29083891</c:v>
                </c:pt>
                <c:pt idx="3">
                  <c:v>29449507</c:v>
                </c:pt>
                <c:pt idx="4">
                  <c:v>29602551</c:v>
                </c:pt>
              </c:numCache>
            </c:numRef>
          </c:val>
          <c:extLst xmlns:c16r2="http://schemas.microsoft.com/office/drawing/2015/06/chart">
            <c:ext xmlns:c16="http://schemas.microsoft.com/office/drawing/2014/chart" uri="{C3380CC4-5D6E-409C-BE32-E72D297353CC}">
              <c16:uniqueId val="{00000000-913D-4F78-8ECF-4C8CAB84D095}"/>
            </c:ext>
          </c:extLst>
        </c:ser>
        <c:dLbls>
          <c:showLegendKey val="0"/>
          <c:showVal val="0"/>
          <c:showCatName val="0"/>
          <c:showSerName val="0"/>
          <c:showPercent val="0"/>
          <c:showBubbleSize val="0"/>
        </c:dLbls>
        <c:gapWidth val="150"/>
        <c:axId val="251157584"/>
        <c:axId val="251157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913D-4F78-8ECF-4C8CAB84D095}"/>
            </c:ext>
          </c:extLst>
        </c:ser>
        <c:dLbls>
          <c:showLegendKey val="0"/>
          <c:showVal val="0"/>
          <c:showCatName val="0"/>
          <c:showSerName val="0"/>
          <c:showPercent val="0"/>
          <c:showBubbleSize val="0"/>
        </c:dLbls>
        <c:marker val="1"/>
        <c:smooth val="0"/>
        <c:axId val="251157584"/>
        <c:axId val="251157976"/>
      </c:lineChart>
      <c:dateAx>
        <c:axId val="251157584"/>
        <c:scaling>
          <c:orientation val="minMax"/>
        </c:scaling>
        <c:delete val="1"/>
        <c:axPos val="b"/>
        <c:numFmt formatCode="ge" sourceLinked="1"/>
        <c:majorTickMark val="none"/>
        <c:minorTickMark val="none"/>
        <c:tickLblPos val="none"/>
        <c:crossAx val="251157976"/>
        <c:crosses val="autoZero"/>
        <c:auto val="1"/>
        <c:lblOffset val="100"/>
        <c:baseTimeUnit val="years"/>
      </c:dateAx>
      <c:valAx>
        <c:axId val="251157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115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16.600000000000001</c:v>
                </c:pt>
                <c:pt idx="1">
                  <c:v>16.399999999999999</c:v>
                </c:pt>
                <c:pt idx="2">
                  <c:v>15.7</c:v>
                </c:pt>
                <c:pt idx="3">
                  <c:v>16.399999999999999</c:v>
                </c:pt>
                <c:pt idx="4">
                  <c:v>15.8</c:v>
                </c:pt>
              </c:numCache>
            </c:numRef>
          </c:val>
          <c:extLst xmlns:c16r2="http://schemas.microsoft.com/office/drawing/2015/06/chart">
            <c:ext xmlns:c16="http://schemas.microsoft.com/office/drawing/2014/chart" uri="{C3380CC4-5D6E-409C-BE32-E72D297353CC}">
              <c16:uniqueId val="{00000000-0C02-4C26-A70E-07F6AEF9FD2A}"/>
            </c:ext>
          </c:extLst>
        </c:ser>
        <c:dLbls>
          <c:showLegendKey val="0"/>
          <c:showVal val="0"/>
          <c:showCatName val="0"/>
          <c:showSerName val="0"/>
          <c:showPercent val="0"/>
          <c:showBubbleSize val="0"/>
        </c:dLbls>
        <c:gapWidth val="150"/>
        <c:axId val="251158760"/>
        <c:axId val="25115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0C02-4C26-A70E-07F6AEF9FD2A}"/>
            </c:ext>
          </c:extLst>
        </c:ser>
        <c:dLbls>
          <c:showLegendKey val="0"/>
          <c:showVal val="0"/>
          <c:showCatName val="0"/>
          <c:showSerName val="0"/>
          <c:showPercent val="0"/>
          <c:showBubbleSize val="0"/>
        </c:dLbls>
        <c:marker val="1"/>
        <c:smooth val="0"/>
        <c:axId val="251158760"/>
        <c:axId val="251159152"/>
      </c:lineChart>
      <c:dateAx>
        <c:axId val="251158760"/>
        <c:scaling>
          <c:orientation val="minMax"/>
        </c:scaling>
        <c:delete val="1"/>
        <c:axPos val="b"/>
        <c:numFmt formatCode="ge" sourceLinked="1"/>
        <c:majorTickMark val="none"/>
        <c:minorTickMark val="none"/>
        <c:tickLblPos val="none"/>
        <c:crossAx val="251159152"/>
        <c:crosses val="autoZero"/>
        <c:auto val="1"/>
        <c:lblOffset val="100"/>
        <c:baseTimeUnit val="years"/>
      </c:dateAx>
      <c:valAx>
        <c:axId val="251159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158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61.1</c:v>
                </c:pt>
                <c:pt idx="1">
                  <c:v>63.7</c:v>
                </c:pt>
                <c:pt idx="2">
                  <c:v>64.3</c:v>
                </c:pt>
                <c:pt idx="3">
                  <c:v>66.099999999999994</c:v>
                </c:pt>
                <c:pt idx="4">
                  <c:v>68.7</c:v>
                </c:pt>
              </c:numCache>
            </c:numRef>
          </c:val>
          <c:extLst xmlns:c16r2="http://schemas.microsoft.com/office/drawing/2015/06/chart">
            <c:ext xmlns:c16="http://schemas.microsoft.com/office/drawing/2014/chart" uri="{C3380CC4-5D6E-409C-BE32-E72D297353CC}">
              <c16:uniqueId val="{00000000-4BA5-489E-9806-83F96897A1F2}"/>
            </c:ext>
          </c:extLst>
        </c:ser>
        <c:dLbls>
          <c:showLegendKey val="0"/>
          <c:showVal val="0"/>
          <c:showCatName val="0"/>
          <c:showSerName val="0"/>
          <c:showPercent val="0"/>
          <c:showBubbleSize val="0"/>
        </c:dLbls>
        <c:gapWidth val="150"/>
        <c:axId val="251159936"/>
        <c:axId val="25116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4BA5-489E-9806-83F96897A1F2}"/>
            </c:ext>
          </c:extLst>
        </c:ser>
        <c:dLbls>
          <c:showLegendKey val="0"/>
          <c:showVal val="0"/>
          <c:showCatName val="0"/>
          <c:showSerName val="0"/>
          <c:showPercent val="0"/>
          <c:showBubbleSize val="0"/>
        </c:dLbls>
        <c:marker val="1"/>
        <c:smooth val="0"/>
        <c:axId val="251159936"/>
        <c:axId val="251160328"/>
      </c:lineChart>
      <c:dateAx>
        <c:axId val="251159936"/>
        <c:scaling>
          <c:orientation val="minMax"/>
        </c:scaling>
        <c:delete val="1"/>
        <c:axPos val="b"/>
        <c:numFmt formatCode="ge" sourceLinked="1"/>
        <c:majorTickMark val="none"/>
        <c:minorTickMark val="none"/>
        <c:tickLblPos val="none"/>
        <c:crossAx val="251160328"/>
        <c:crosses val="autoZero"/>
        <c:auto val="1"/>
        <c:lblOffset val="100"/>
        <c:baseTimeUnit val="years"/>
      </c:dateAx>
      <c:valAx>
        <c:axId val="251160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159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14450</c:v>
                </c:pt>
                <c:pt idx="1">
                  <c:v>15331</c:v>
                </c:pt>
                <c:pt idx="2">
                  <c:v>15022</c:v>
                </c:pt>
                <c:pt idx="3">
                  <c:v>16057</c:v>
                </c:pt>
                <c:pt idx="4">
                  <c:v>15403</c:v>
                </c:pt>
              </c:numCache>
            </c:numRef>
          </c:val>
          <c:extLst xmlns:c16r2="http://schemas.microsoft.com/office/drawing/2015/06/chart">
            <c:ext xmlns:c16="http://schemas.microsoft.com/office/drawing/2014/chart" uri="{C3380CC4-5D6E-409C-BE32-E72D297353CC}">
              <c16:uniqueId val="{00000000-A242-4AB7-B9E9-A1D97BADA3BC}"/>
            </c:ext>
          </c:extLst>
        </c:ser>
        <c:dLbls>
          <c:showLegendKey val="0"/>
          <c:showVal val="0"/>
          <c:showCatName val="0"/>
          <c:showSerName val="0"/>
          <c:showPercent val="0"/>
          <c:showBubbleSize val="0"/>
        </c:dLbls>
        <c:gapWidth val="150"/>
        <c:axId val="251161112"/>
        <c:axId val="25116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A242-4AB7-B9E9-A1D97BADA3BC}"/>
            </c:ext>
          </c:extLst>
        </c:ser>
        <c:dLbls>
          <c:showLegendKey val="0"/>
          <c:showVal val="0"/>
          <c:showCatName val="0"/>
          <c:showSerName val="0"/>
          <c:showPercent val="0"/>
          <c:showBubbleSize val="0"/>
        </c:dLbls>
        <c:marker val="1"/>
        <c:smooth val="0"/>
        <c:axId val="251161112"/>
        <c:axId val="251161504"/>
      </c:lineChart>
      <c:dateAx>
        <c:axId val="251161112"/>
        <c:scaling>
          <c:orientation val="minMax"/>
        </c:scaling>
        <c:delete val="1"/>
        <c:axPos val="b"/>
        <c:numFmt formatCode="ge" sourceLinked="1"/>
        <c:majorTickMark val="none"/>
        <c:minorTickMark val="none"/>
        <c:tickLblPos val="none"/>
        <c:crossAx val="251161504"/>
        <c:crosses val="autoZero"/>
        <c:auto val="1"/>
        <c:lblOffset val="100"/>
        <c:baseTimeUnit val="years"/>
      </c:dateAx>
      <c:valAx>
        <c:axId val="251161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1161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32862</c:v>
                </c:pt>
                <c:pt idx="1">
                  <c:v>33288</c:v>
                </c:pt>
                <c:pt idx="2">
                  <c:v>32117</c:v>
                </c:pt>
                <c:pt idx="3">
                  <c:v>32744</c:v>
                </c:pt>
                <c:pt idx="4">
                  <c:v>33527</c:v>
                </c:pt>
              </c:numCache>
            </c:numRef>
          </c:val>
          <c:extLst xmlns:c16r2="http://schemas.microsoft.com/office/drawing/2015/06/chart">
            <c:ext xmlns:c16="http://schemas.microsoft.com/office/drawing/2014/chart" uri="{C3380CC4-5D6E-409C-BE32-E72D297353CC}">
              <c16:uniqueId val="{00000000-B166-4D6A-9E67-FE6EB696CC17}"/>
            </c:ext>
          </c:extLst>
        </c:ser>
        <c:dLbls>
          <c:showLegendKey val="0"/>
          <c:showVal val="0"/>
          <c:showCatName val="0"/>
          <c:showSerName val="0"/>
          <c:showPercent val="0"/>
          <c:showBubbleSize val="0"/>
        </c:dLbls>
        <c:gapWidth val="150"/>
        <c:axId val="251162288"/>
        <c:axId val="251162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B166-4D6A-9E67-FE6EB696CC17}"/>
            </c:ext>
          </c:extLst>
        </c:ser>
        <c:dLbls>
          <c:showLegendKey val="0"/>
          <c:showVal val="0"/>
          <c:showCatName val="0"/>
          <c:showSerName val="0"/>
          <c:showPercent val="0"/>
          <c:showBubbleSize val="0"/>
        </c:dLbls>
        <c:marker val="1"/>
        <c:smooth val="0"/>
        <c:axId val="251162288"/>
        <c:axId val="251162680"/>
      </c:lineChart>
      <c:dateAx>
        <c:axId val="251162288"/>
        <c:scaling>
          <c:orientation val="minMax"/>
        </c:scaling>
        <c:delete val="1"/>
        <c:axPos val="b"/>
        <c:numFmt formatCode="ge" sourceLinked="1"/>
        <c:majorTickMark val="none"/>
        <c:minorTickMark val="none"/>
        <c:tickLblPos val="none"/>
        <c:crossAx val="251162680"/>
        <c:crosses val="autoZero"/>
        <c:auto val="1"/>
        <c:lblOffset val="100"/>
        <c:baseTimeUnit val="years"/>
      </c:dateAx>
      <c:valAx>
        <c:axId val="251162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1162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愛知県一宮市　一宮市立木曽川市民病院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90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48</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138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385609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8560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89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48</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137</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66</v>
      </c>
      <c r="NK18" s="109"/>
      <c r="NL18" s="109"/>
      <c r="NM18" s="112" t="s">
        <v>174</v>
      </c>
      <c r="NN18" s="113"/>
      <c r="NO18" s="108" t="s">
        <v>38</v>
      </c>
      <c r="NP18" s="109"/>
      <c r="NQ18" s="109"/>
      <c r="NR18" s="112" t="s">
        <v>174</v>
      </c>
      <c r="NS18" s="113"/>
      <c r="NT18" s="108" t="s">
        <v>38</v>
      </c>
      <c r="NU18" s="109"/>
      <c r="NV18" s="109"/>
      <c r="NW18" s="112" t="s">
        <v>174</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178</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103.6</v>
      </c>
      <c r="Q33" s="132"/>
      <c r="R33" s="132"/>
      <c r="S33" s="132"/>
      <c r="T33" s="132"/>
      <c r="U33" s="132"/>
      <c r="V33" s="132"/>
      <c r="W33" s="132"/>
      <c r="X33" s="132"/>
      <c r="Y33" s="132"/>
      <c r="Z33" s="132"/>
      <c r="AA33" s="132"/>
      <c r="AB33" s="132"/>
      <c r="AC33" s="132"/>
      <c r="AD33" s="133"/>
      <c r="AE33" s="131">
        <f>データ!AI7</f>
        <v>101.8</v>
      </c>
      <c r="AF33" s="132"/>
      <c r="AG33" s="132"/>
      <c r="AH33" s="132"/>
      <c r="AI33" s="132"/>
      <c r="AJ33" s="132"/>
      <c r="AK33" s="132"/>
      <c r="AL33" s="132"/>
      <c r="AM33" s="132"/>
      <c r="AN33" s="132"/>
      <c r="AO33" s="132"/>
      <c r="AP33" s="132"/>
      <c r="AQ33" s="132"/>
      <c r="AR33" s="132"/>
      <c r="AS33" s="133"/>
      <c r="AT33" s="131">
        <f>データ!AJ7</f>
        <v>101.7</v>
      </c>
      <c r="AU33" s="132"/>
      <c r="AV33" s="132"/>
      <c r="AW33" s="132"/>
      <c r="AX33" s="132"/>
      <c r="AY33" s="132"/>
      <c r="AZ33" s="132"/>
      <c r="BA33" s="132"/>
      <c r="BB33" s="132"/>
      <c r="BC33" s="132"/>
      <c r="BD33" s="132"/>
      <c r="BE33" s="132"/>
      <c r="BF33" s="132"/>
      <c r="BG33" s="132"/>
      <c r="BH33" s="133"/>
      <c r="BI33" s="131">
        <f>データ!AK7</f>
        <v>99.8</v>
      </c>
      <c r="BJ33" s="132"/>
      <c r="BK33" s="132"/>
      <c r="BL33" s="132"/>
      <c r="BM33" s="132"/>
      <c r="BN33" s="132"/>
      <c r="BO33" s="132"/>
      <c r="BP33" s="132"/>
      <c r="BQ33" s="132"/>
      <c r="BR33" s="132"/>
      <c r="BS33" s="132"/>
      <c r="BT33" s="132"/>
      <c r="BU33" s="132"/>
      <c r="BV33" s="132"/>
      <c r="BW33" s="133"/>
      <c r="BX33" s="131">
        <f>データ!AL7</f>
        <v>97.9</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98.1</v>
      </c>
      <c r="DE33" s="132"/>
      <c r="DF33" s="132"/>
      <c r="DG33" s="132"/>
      <c r="DH33" s="132"/>
      <c r="DI33" s="132"/>
      <c r="DJ33" s="132"/>
      <c r="DK33" s="132"/>
      <c r="DL33" s="132"/>
      <c r="DM33" s="132"/>
      <c r="DN33" s="132"/>
      <c r="DO33" s="132"/>
      <c r="DP33" s="132"/>
      <c r="DQ33" s="132"/>
      <c r="DR33" s="133"/>
      <c r="DS33" s="131">
        <f>データ!AT7</f>
        <v>95.9</v>
      </c>
      <c r="DT33" s="132"/>
      <c r="DU33" s="132"/>
      <c r="DV33" s="132"/>
      <c r="DW33" s="132"/>
      <c r="DX33" s="132"/>
      <c r="DY33" s="132"/>
      <c r="DZ33" s="132"/>
      <c r="EA33" s="132"/>
      <c r="EB33" s="132"/>
      <c r="EC33" s="132"/>
      <c r="ED33" s="132"/>
      <c r="EE33" s="132"/>
      <c r="EF33" s="132"/>
      <c r="EG33" s="133"/>
      <c r="EH33" s="131">
        <f>データ!AU7</f>
        <v>95.6</v>
      </c>
      <c r="EI33" s="132"/>
      <c r="EJ33" s="132"/>
      <c r="EK33" s="132"/>
      <c r="EL33" s="132"/>
      <c r="EM33" s="132"/>
      <c r="EN33" s="132"/>
      <c r="EO33" s="132"/>
      <c r="EP33" s="132"/>
      <c r="EQ33" s="132"/>
      <c r="ER33" s="132"/>
      <c r="ES33" s="132"/>
      <c r="ET33" s="132"/>
      <c r="EU33" s="132"/>
      <c r="EV33" s="133"/>
      <c r="EW33" s="131">
        <f>データ!AV7</f>
        <v>94.8</v>
      </c>
      <c r="EX33" s="132"/>
      <c r="EY33" s="132"/>
      <c r="EZ33" s="132"/>
      <c r="FA33" s="132"/>
      <c r="FB33" s="132"/>
      <c r="FC33" s="132"/>
      <c r="FD33" s="132"/>
      <c r="FE33" s="132"/>
      <c r="FF33" s="132"/>
      <c r="FG33" s="132"/>
      <c r="FH33" s="132"/>
      <c r="FI33" s="132"/>
      <c r="FJ33" s="132"/>
      <c r="FK33" s="133"/>
      <c r="FL33" s="131">
        <f>データ!AW7</f>
        <v>92.9</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104.9</v>
      </c>
      <c r="GS33" s="132"/>
      <c r="GT33" s="132"/>
      <c r="GU33" s="132"/>
      <c r="GV33" s="132"/>
      <c r="GW33" s="132"/>
      <c r="GX33" s="132"/>
      <c r="GY33" s="132"/>
      <c r="GZ33" s="132"/>
      <c r="HA33" s="132"/>
      <c r="HB33" s="132"/>
      <c r="HC33" s="132"/>
      <c r="HD33" s="132"/>
      <c r="HE33" s="132"/>
      <c r="HF33" s="133"/>
      <c r="HG33" s="131">
        <f>データ!BE7</f>
        <v>104.5</v>
      </c>
      <c r="HH33" s="132"/>
      <c r="HI33" s="132"/>
      <c r="HJ33" s="132"/>
      <c r="HK33" s="132"/>
      <c r="HL33" s="132"/>
      <c r="HM33" s="132"/>
      <c r="HN33" s="132"/>
      <c r="HO33" s="132"/>
      <c r="HP33" s="132"/>
      <c r="HQ33" s="132"/>
      <c r="HR33" s="132"/>
      <c r="HS33" s="132"/>
      <c r="HT33" s="132"/>
      <c r="HU33" s="133"/>
      <c r="HV33" s="131">
        <f>データ!BF7</f>
        <v>106.2</v>
      </c>
      <c r="HW33" s="132"/>
      <c r="HX33" s="132"/>
      <c r="HY33" s="132"/>
      <c r="HZ33" s="132"/>
      <c r="IA33" s="132"/>
      <c r="IB33" s="132"/>
      <c r="IC33" s="132"/>
      <c r="ID33" s="132"/>
      <c r="IE33" s="132"/>
      <c r="IF33" s="132"/>
      <c r="IG33" s="132"/>
      <c r="IH33" s="132"/>
      <c r="II33" s="132"/>
      <c r="IJ33" s="133"/>
      <c r="IK33" s="131">
        <f>データ!BG7</f>
        <v>104.5</v>
      </c>
      <c r="IL33" s="132"/>
      <c r="IM33" s="132"/>
      <c r="IN33" s="132"/>
      <c r="IO33" s="132"/>
      <c r="IP33" s="132"/>
      <c r="IQ33" s="132"/>
      <c r="IR33" s="132"/>
      <c r="IS33" s="132"/>
      <c r="IT33" s="132"/>
      <c r="IU33" s="132"/>
      <c r="IV33" s="132"/>
      <c r="IW33" s="132"/>
      <c r="IX33" s="132"/>
      <c r="IY33" s="133"/>
      <c r="IZ33" s="131">
        <f>データ!BH7</f>
        <v>103.7</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86.5</v>
      </c>
      <c r="KG33" s="132"/>
      <c r="KH33" s="132"/>
      <c r="KI33" s="132"/>
      <c r="KJ33" s="132"/>
      <c r="KK33" s="132"/>
      <c r="KL33" s="132"/>
      <c r="KM33" s="132"/>
      <c r="KN33" s="132"/>
      <c r="KO33" s="132"/>
      <c r="KP33" s="132"/>
      <c r="KQ33" s="132"/>
      <c r="KR33" s="132"/>
      <c r="KS33" s="132"/>
      <c r="KT33" s="133"/>
      <c r="KU33" s="131">
        <f>データ!BP7</f>
        <v>82.7</v>
      </c>
      <c r="KV33" s="132"/>
      <c r="KW33" s="132"/>
      <c r="KX33" s="132"/>
      <c r="KY33" s="132"/>
      <c r="KZ33" s="132"/>
      <c r="LA33" s="132"/>
      <c r="LB33" s="132"/>
      <c r="LC33" s="132"/>
      <c r="LD33" s="132"/>
      <c r="LE33" s="132"/>
      <c r="LF33" s="132"/>
      <c r="LG33" s="132"/>
      <c r="LH33" s="132"/>
      <c r="LI33" s="133"/>
      <c r="LJ33" s="131">
        <f>データ!BQ7</f>
        <v>83.5</v>
      </c>
      <c r="LK33" s="132"/>
      <c r="LL33" s="132"/>
      <c r="LM33" s="132"/>
      <c r="LN33" s="132"/>
      <c r="LO33" s="132"/>
      <c r="LP33" s="132"/>
      <c r="LQ33" s="132"/>
      <c r="LR33" s="132"/>
      <c r="LS33" s="132"/>
      <c r="LT33" s="132"/>
      <c r="LU33" s="132"/>
      <c r="LV33" s="132"/>
      <c r="LW33" s="132"/>
      <c r="LX33" s="133"/>
      <c r="LY33" s="131">
        <f>データ!BR7</f>
        <v>82.8</v>
      </c>
      <c r="LZ33" s="132"/>
      <c r="MA33" s="132"/>
      <c r="MB33" s="132"/>
      <c r="MC33" s="132"/>
      <c r="MD33" s="132"/>
      <c r="ME33" s="132"/>
      <c r="MF33" s="132"/>
      <c r="MG33" s="132"/>
      <c r="MH33" s="132"/>
      <c r="MI33" s="132"/>
      <c r="MJ33" s="132"/>
      <c r="MK33" s="132"/>
      <c r="ML33" s="132"/>
      <c r="MM33" s="133"/>
      <c r="MN33" s="131">
        <f>データ!BS7</f>
        <v>84.5</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177</v>
      </c>
      <c r="NK39" s="141"/>
      <c r="NL39" s="141"/>
      <c r="NM39" s="141"/>
      <c r="NN39" s="141"/>
      <c r="NO39" s="141"/>
      <c r="NP39" s="141"/>
      <c r="NQ39" s="141"/>
      <c r="NR39" s="141"/>
      <c r="NS39" s="141"/>
      <c r="NT39" s="141"/>
      <c r="NU39" s="141"/>
      <c r="NV39" s="141"/>
      <c r="NW39" s="141"/>
      <c r="NX39" s="142"/>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176</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6">
        <f>データ!BZ7</f>
        <v>32862</v>
      </c>
      <c r="Q55" s="147"/>
      <c r="R55" s="147"/>
      <c r="S55" s="147"/>
      <c r="T55" s="147"/>
      <c r="U55" s="147"/>
      <c r="V55" s="147"/>
      <c r="W55" s="147"/>
      <c r="X55" s="147"/>
      <c r="Y55" s="147"/>
      <c r="Z55" s="147"/>
      <c r="AA55" s="147"/>
      <c r="AB55" s="147"/>
      <c r="AC55" s="147"/>
      <c r="AD55" s="148"/>
      <c r="AE55" s="146">
        <f>データ!CA7</f>
        <v>33288</v>
      </c>
      <c r="AF55" s="147"/>
      <c r="AG55" s="147"/>
      <c r="AH55" s="147"/>
      <c r="AI55" s="147"/>
      <c r="AJ55" s="147"/>
      <c r="AK55" s="147"/>
      <c r="AL55" s="147"/>
      <c r="AM55" s="147"/>
      <c r="AN55" s="147"/>
      <c r="AO55" s="147"/>
      <c r="AP55" s="147"/>
      <c r="AQ55" s="147"/>
      <c r="AR55" s="147"/>
      <c r="AS55" s="148"/>
      <c r="AT55" s="146">
        <f>データ!CB7</f>
        <v>32117</v>
      </c>
      <c r="AU55" s="147"/>
      <c r="AV55" s="147"/>
      <c r="AW55" s="147"/>
      <c r="AX55" s="147"/>
      <c r="AY55" s="147"/>
      <c r="AZ55" s="147"/>
      <c r="BA55" s="147"/>
      <c r="BB55" s="147"/>
      <c r="BC55" s="147"/>
      <c r="BD55" s="147"/>
      <c r="BE55" s="147"/>
      <c r="BF55" s="147"/>
      <c r="BG55" s="147"/>
      <c r="BH55" s="148"/>
      <c r="BI55" s="146">
        <f>データ!CC7</f>
        <v>32744</v>
      </c>
      <c r="BJ55" s="147"/>
      <c r="BK55" s="147"/>
      <c r="BL55" s="147"/>
      <c r="BM55" s="147"/>
      <c r="BN55" s="147"/>
      <c r="BO55" s="147"/>
      <c r="BP55" s="147"/>
      <c r="BQ55" s="147"/>
      <c r="BR55" s="147"/>
      <c r="BS55" s="147"/>
      <c r="BT55" s="147"/>
      <c r="BU55" s="147"/>
      <c r="BV55" s="147"/>
      <c r="BW55" s="148"/>
      <c r="BX55" s="146">
        <f>データ!CD7</f>
        <v>33527</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14450</v>
      </c>
      <c r="DE55" s="147"/>
      <c r="DF55" s="147"/>
      <c r="DG55" s="147"/>
      <c r="DH55" s="147"/>
      <c r="DI55" s="147"/>
      <c r="DJ55" s="147"/>
      <c r="DK55" s="147"/>
      <c r="DL55" s="147"/>
      <c r="DM55" s="147"/>
      <c r="DN55" s="147"/>
      <c r="DO55" s="147"/>
      <c r="DP55" s="147"/>
      <c r="DQ55" s="147"/>
      <c r="DR55" s="148"/>
      <c r="DS55" s="146">
        <f>データ!CL7</f>
        <v>15331</v>
      </c>
      <c r="DT55" s="147"/>
      <c r="DU55" s="147"/>
      <c r="DV55" s="147"/>
      <c r="DW55" s="147"/>
      <c r="DX55" s="147"/>
      <c r="DY55" s="147"/>
      <c r="DZ55" s="147"/>
      <c r="EA55" s="147"/>
      <c r="EB55" s="147"/>
      <c r="EC55" s="147"/>
      <c r="ED55" s="147"/>
      <c r="EE55" s="147"/>
      <c r="EF55" s="147"/>
      <c r="EG55" s="148"/>
      <c r="EH55" s="146">
        <f>データ!CM7</f>
        <v>15022</v>
      </c>
      <c r="EI55" s="147"/>
      <c r="EJ55" s="147"/>
      <c r="EK55" s="147"/>
      <c r="EL55" s="147"/>
      <c r="EM55" s="147"/>
      <c r="EN55" s="147"/>
      <c r="EO55" s="147"/>
      <c r="EP55" s="147"/>
      <c r="EQ55" s="147"/>
      <c r="ER55" s="147"/>
      <c r="ES55" s="147"/>
      <c r="ET55" s="147"/>
      <c r="EU55" s="147"/>
      <c r="EV55" s="148"/>
      <c r="EW55" s="146">
        <f>データ!CN7</f>
        <v>16057</v>
      </c>
      <c r="EX55" s="147"/>
      <c r="EY55" s="147"/>
      <c r="EZ55" s="147"/>
      <c r="FA55" s="147"/>
      <c r="FB55" s="147"/>
      <c r="FC55" s="147"/>
      <c r="FD55" s="147"/>
      <c r="FE55" s="147"/>
      <c r="FF55" s="147"/>
      <c r="FG55" s="147"/>
      <c r="FH55" s="147"/>
      <c r="FI55" s="147"/>
      <c r="FJ55" s="147"/>
      <c r="FK55" s="148"/>
      <c r="FL55" s="146">
        <f>データ!CO7</f>
        <v>15403</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61.1</v>
      </c>
      <c r="GS55" s="132"/>
      <c r="GT55" s="132"/>
      <c r="GU55" s="132"/>
      <c r="GV55" s="132"/>
      <c r="GW55" s="132"/>
      <c r="GX55" s="132"/>
      <c r="GY55" s="132"/>
      <c r="GZ55" s="132"/>
      <c r="HA55" s="132"/>
      <c r="HB55" s="132"/>
      <c r="HC55" s="132"/>
      <c r="HD55" s="132"/>
      <c r="HE55" s="132"/>
      <c r="HF55" s="133"/>
      <c r="HG55" s="131">
        <f>データ!CW7</f>
        <v>63.7</v>
      </c>
      <c r="HH55" s="132"/>
      <c r="HI55" s="132"/>
      <c r="HJ55" s="132"/>
      <c r="HK55" s="132"/>
      <c r="HL55" s="132"/>
      <c r="HM55" s="132"/>
      <c r="HN55" s="132"/>
      <c r="HO55" s="132"/>
      <c r="HP55" s="132"/>
      <c r="HQ55" s="132"/>
      <c r="HR55" s="132"/>
      <c r="HS55" s="132"/>
      <c r="HT55" s="132"/>
      <c r="HU55" s="133"/>
      <c r="HV55" s="131">
        <f>データ!CX7</f>
        <v>64.3</v>
      </c>
      <c r="HW55" s="132"/>
      <c r="HX55" s="132"/>
      <c r="HY55" s="132"/>
      <c r="HZ55" s="132"/>
      <c r="IA55" s="132"/>
      <c r="IB55" s="132"/>
      <c r="IC55" s="132"/>
      <c r="ID55" s="132"/>
      <c r="IE55" s="132"/>
      <c r="IF55" s="132"/>
      <c r="IG55" s="132"/>
      <c r="IH55" s="132"/>
      <c r="II55" s="132"/>
      <c r="IJ55" s="133"/>
      <c r="IK55" s="131">
        <f>データ!CY7</f>
        <v>66.099999999999994</v>
      </c>
      <c r="IL55" s="132"/>
      <c r="IM55" s="132"/>
      <c r="IN55" s="132"/>
      <c r="IO55" s="132"/>
      <c r="IP55" s="132"/>
      <c r="IQ55" s="132"/>
      <c r="IR55" s="132"/>
      <c r="IS55" s="132"/>
      <c r="IT55" s="132"/>
      <c r="IU55" s="132"/>
      <c r="IV55" s="132"/>
      <c r="IW55" s="132"/>
      <c r="IX55" s="132"/>
      <c r="IY55" s="133"/>
      <c r="IZ55" s="131">
        <f>データ!CZ7</f>
        <v>68.7</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16.600000000000001</v>
      </c>
      <c r="KG55" s="132"/>
      <c r="KH55" s="132"/>
      <c r="KI55" s="132"/>
      <c r="KJ55" s="132"/>
      <c r="KK55" s="132"/>
      <c r="KL55" s="132"/>
      <c r="KM55" s="132"/>
      <c r="KN55" s="132"/>
      <c r="KO55" s="132"/>
      <c r="KP55" s="132"/>
      <c r="KQ55" s="132"/>
      <c r="KR55" s="132"/>
      <c r="KS55" s="132"/>
      <c r="KT55" s="133"/>
      <c r="KU55" s="131">
        <f>データ!DH7</f>
        <v>16.399999999999999</v>
      </c>
      <c r="KV55" s="132"/>
      <c r="KW55" s="132"/>
      <c r="KX55" s="132"/>
      <c r="KY55" s="132"/>
      <c r="KZ55" s="132"/>
      <c r="LA55" s="132"/>
      <c r="LB55" s="132"/>
      <c r="LC55" s="132"/>
      <c r="LD55" s="132"/>
      <c r="LE55" s="132"/>
      <c r="LF55" s="132"/>
      <c r="LG55" s="132"/>
      <c r="LH55" s="132"/>
      <c r="LI55" s="133"/>
      <c r="LJ55" s="131">
        <f>データ!DI7</f>
        <v>15.7</v>
      </c>
      <c r="LK55" s="132"/>
      <c r="LL55" s="132"/>
      <c r="LM55" s="132"/>
      <c r="LN55" s="132"/>
      <c r="LO55" s="132"/>
      <c r="LP55" s="132"/>
      <c r="LQ55" s="132"/>
      <c r="LR55" s="132"/>
      <c r="LS55" s="132"/>
      <c r="LT55" s="132"/>
      <c r="LU55" s="132"/>
      <c r="LV55" s="132"/>
      <c r="LW55" s="132"/>
      <c r="LX55" s="133"/>
      <c r="LY55" s="131">
        <f>データ!DJ7</f>
        <v>16.399999999999999</v>
      </c>
      <c r="LZ55" s="132"/>
      <c r="MA55" s="132"/>
      <c r="MB55" s="132"/>
      <c r="MC55" s="132"/>
      <c r="MD55" s="132"/>
      <c r="ME55" s="132"/>
      <c r="MF55" s="132"/>
      <c r="MG55" s="132"/>
      <c r="MH55" s="132"/>
      <c r="MI55" s="132"/>
      <c r="MJ55" s="132"/>
      <c r="MK55" s="132"/>
      <c r="ML55" s="132"/>
      <c r="MM55" s="133"/>
      <c r="MN55" s="131">
        <f>データ!DK7</f>
        <v>15.8</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6">
        <f>データ!CE7</f>
        <v>32431</v>
      </c>
      <c r="Q56" s="147"/>
      <c r="R56" s="147"/>
      <c r="S56" s="147"/>
      <c r="T56" s="147"/>
      <c r="U56" s="147"/>
      <c r="V56" s="147"/>
      <c r="W56" s="147"/>
      <c r="X56" s="147"/>
      <c r="Y56" s="147"/>
      <c r="Z56" s="147"/>
      <c r="AA56" s="147"/>
      <c r="AB56" s="147"/>
      <c r="AC56" s="147"/>
      <c r="AD56" s="148"/>
      <c r="AE56" s="146">
        <f>データ!CF7</f>
        <v>32532</v>
      </c>
      <c r="AF56" s="147"/>
      <c r="AG56" s="147"/>
      <c r="AH56" s="147"/>
      <c r="AI56" s="147"/>
      <c r="AJ56" s="147"/>
      <c r="AK56" s="147"/>
      <c r="AL56" s="147"/>
      <c r="AM56" s="147"/>
      <c r="AN56" s="147"/>
      <c r="AO56" s="147"/>
      <c r="AP56" s="147"/>
      <c r="AQ56" s="147"/>
      <c r="AR56" s="147"/>
      <c r="AS56" s="148"/>
      <c r="AT56" s="146">
        <f>データ!CG7</f>
        <v>33492</v>
      </c>
      <c r="AU56" s="147"/>
      <c r="AV56" s="147"/>
      <c r="AW56" s="147"/>
      <c r="AX56" s="147"/>
      <c r="AY56" s="147"/>
      <c r="AZ56" s="147"/>
      <c r="BA56" s="147"/>
      <c r="BB56" s="147"/>
      <c r="BC56" s="147"/>
      <c r="BD56" s="147"/>
      <c r="BE56" s="147"/>
      <c r="BF56" s="147"/>
      <c r="BG56" s="147"/>
      <c r="BH56" s="148"/>
      <c r="BI56" s="146">
        <f>データ!CH7</f>
        <v>34136</v>
      </c>
      <c r="BJ56" s="147"/>
      <c r="BK56" s="147"/>
      <c r="BL56" s="147"/>
      <c r="BM56" s="147"/>
      <c r="BN56" s="147"/>
      <c r="BO56" s="147"/>
      <c r="BP56" s="147"/>
      <c r="BQ56" s="147"/>
      <c r="BR56" s="147"/>
      <c r="BS56" s="147"/>
      <c r="BT56" s="147"/>
      <c r="BU56" s="147"/>
      <c r="BV56" s="147"/>
      <c r="BW56" s="148"/>
      <c r="BX56" s="146">
        <f>データ!CI7</f>
        <v>34924</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9726</v>
      </c>
      <c r="DE56" s="147"/>
      <c r="DF56" s="147"/>
      <c r="DG56" s="147"/>
      <c r="DH56" s="147"/>
      <c r="DI56" s="147"/>
      <c r="DJ56" s="147"/>
      <c r="DK56" s="147"/>
      <c r="DL56" s="147"/>
      <c r="DM56" s="147"/>
      <c r="DN56" s="147"/>
      <c r="DO56" s="147"/>
      <c r="DP56" s="147"/>
      <c r="DQ56" s="147"/>
      <c r="DR56" s="148"/>
      <c r="DS56" s="146">
        <f>データ!CQ7</f>
        <v>10037</v>
      </c>
      <c r="DT56" s="147"/>
      <c r="DU56" s="147"/>
      <c r="DV56" s="147"/>
      <c r="DW56" s="147"/>
      <c r="DX56" s="147"/>
      <c r="DY56" s="147"/>
      <c r="DZ56" s="147"/>
      <c r="EA56" s="147"/>
      <c r="EB56" s="147"/>
      <c r="EC56" s="147"/>
      <c r="ED56" s="147"/>
      <c r="EE56" s="147"/>
      <c r="EF56" s="147"/>
      <c r="EG56" s="148"/>
      <c r="EH56" s="146">
        <f>データ!CR7</f>
        <v>9976</v>
      </c>
      <c r="EI56" s="147"/>
      <c r="EJ56" s="147"/>
      <c r="EK56" s="147"/>
      <c r="EL56" s="147"/>
      <c r="EM56" s="147"/>
      <c r="EN56" s="147"/>
      <c r="EO56" s="147"/>
      <c r="EP56" s="147"/>
      <c r="EQ56" s="147"/>
      <c r="ER56" s="147"/>
      <c r="ES56" s="147"/>
      <c r="ET56" s="147"/>
      <c r="EU56" s="147"/>
      <c r="EV56" s="148"/>
      <c r="EW56" s="146">
        <f>データ!CS7</f>
        <v>10130</v>
      </c>
      <c r="EX56" s="147"/>
      <c r="EY56" s="147"/>
      <c r="EZ56" s="147"/>
      <c r="FA56" s="147"/>
      <c r="FB56" s="147"/>
      <c r="FC56" s="147"/>
      <c r="FD56" s="147"/>
      <c r="FE56" s="147"/>
      <c r="FF56" s="147"/>
      <c r="FG56" s="147"/>
      <c r="FH56" s="147"/>
      <c r="FI56" s="147"/>
      <c r="FJ56" s="147"/>
      <c r="FK56" s="148"/>
      <c r="FL56" s="146">
        <f>データ!CT7</f>
        <v>10244</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175</v>
      </c>
      <c r="NK70" s="150"/>
      <c r="NL70" s="150"/>
      <c r="NM70" s="150"/>
      <c r="NN70" s="150"/>
      <c r="NO70" s="150"/>
      <c r="NP70" s="150"/>
      <c r="NQ70" s="150"/>
      <c r="NR70" s="150"/>
      <c r="NS70" s="150"/>
      <c r="NT70" s="150"/>
      <c r="NU70" s="150"/>
      <c r="NV70" s="150"/>
      <c r="NW70" s="150"/>
      <c r="NX70" s="15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c r="A79" s="2"/>
      <c r="B79" s="25"/>
      <c r="C79" s="5"/>
      <c r="D79" s="5"/>
      <c r="E79" s="5"/>
      <c r="F79" s="5"/>
      <c r="G79" s="38"/>
      <c r="H79" s="38"/>
      <c r="I79" s="42"/>
      <c r="J79" s="156" t="s">
        <v>56</v>
      </c>
      <c r="K79" s="157"/>
      <c r="L79" s="157"/>
      <c r="M79" s="157"/>
      <c r="N79" s="157"/>
      <c r="O79" s="157"/>
      <c r="P79" s="157"/>
      <c r="Q79" s="157"/>
      <c r="R79" s="157"/>
      <c r="S79" s="157"/>
      <c r="T79" s="158"/>
      <c r="U79" s="159">
        <f>データ!DR7</f>
        <v>61.2</v>
      </c>
      <c r="V79" s="159"/>
      <c r="W79" s="159"/>
      <c r="X79" s="159"/>
      <c r="Y79" s="159"/>
      <c r="Z79" s="159"/>
      <c r="AA79" s="159"/>
      <c r="AB79" s="159"/>
      <c r="AC79" s="159"/>
      <c r="AD79" s="159"/>
      <c r="AE79" s="159"/>
      <c r="AF79" s="159"/>
      <c r="AG79" s="159"/>
      <c r="AH79" s="159"/>
      <c r="AI79" s="159"/>
      <c r="AJ79" s="159"/>
      <c r="AK79" s="159"/>
      <c r="AL79" s="159"/>
      <c r="AM79" s="159"/>
      <c r="AN79" s="159">
        <f>データ!DS7</f>
        <v>63.6</v>
      </c>
      <c r="AO79" s="159"/>
      <c r="AP79" s="159"/>
      <c r="AQ79" s="159"/>
      <c r="AR79" s="159"/>
      <c r="AS79" s="159"/>
      <c r="AT79" s="159"/>
      <c r="AU79" s="159"/>
      <c r="AV79" s="159"/>
      <c r="AW79" s="159"/>
      <c r="AX79" s="159"/>
      <c r="AY79" s="159"/>
      <c r="AZ79" s="159"/>
      <c r="BA79" s="159"/>
      <c r="BB79" s="159"/>
      <c r="BC79" s="159"/>
      <c r="BD79" s="159"/>
      <c r="BE79" s="159"/>
      <c r="BF79" s="159"/>
      <c r="BG79" s="159">
        <f>データ!DT7</f>
        <v>66.7</v>
      </c>
      <c r="BH79" s="159"/>
      <c r="BI79" s="159"/>
      <c r="BJ79" s="159"/>
      <c r="BK79" s="159"/>
      <c r="BL79" s="159"/>
      <c r="BM79" s="159"/>
      <c r="BN79" s="159"/>
      <c r="BO79" s="159"/>
      <c r="BP79" s="159"/>
      <c r="BQ79" s="159"/>
      <c r="BR79" s="159"/>
      <c r="BS79" s="159"/>
      <c r="BT79" s="159"/>
      <c r="BU79" s="159"/>
      <c r="BV79" s="159"/>
      <c r="BW79" s="159"/>
      <c r="BX79" s="159"/>
      <c r="BY79" s="159"/>
      <c r="BZ79" s="159">
        <f>データ!DU7</f>
        <v>65.599999999999994</v>
      </c>
      <c r="CA79" s="159"/>
      <c r="CB79" s="159"/>
      <c r="CC79" s="159"/>
      <c r="CD79" s="159"/>
      <c r="CE79" s="159"/>
      <c r="CF79" s="159"/>
      <c r="CG79" s="159"/>
      <c r="CH79" s="159"/>
      <c r="CI79" s="159"/>
      <c r="CJ79" s="159"/>
      <c r="CK79" s="159"/>
      <c r="CL79" s="159"/>
      <c r="CM79" s="159"/>
      <c r="CN79" s="159"/>
      <c r="CO79" s="159"/>
      <c r="CP79" s="159"/>
      <c r="CQ79" s="159"/>
      <c r="CR79" s="159"/>
      <c r="CS79" s="159">
        <f>データ!DV7</f>
        <v>67.7</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56</v>
      </c>
      <c r="EE79" s="157"/>
      <c r="EF79" s="157"/>
      <c r="EG79" s="157"/>
      <c r="EH79" s="157"/>
      <c r="EI79" s="157"/>
      <c r="EJ79" s="157"/>
      <c r="EK79" s="157"/>
      <c r="EL79" s="157"/>
      <c r="EM79" s="157"/>
      <c r="EN79" s="158"/>
      <c r="EO79" s="159">
        <f>データ!EC7</f>
        <v>69.400000000000006</v>
      </c>
      <c r="EP79" s="159"/>
      <c r="EQ79" s="159"/>
      <c r="ER79" s="159"/>
      <c r="ES79" s="159"/>
      <c r="ET79" s="159"/>
      <c r="EU79" s="159"/>
      <c r="EV79" s="159"/>
      <c r="EW79" s="159"/>
      <c r="EX79" s="159"/>
      <c r="EY79" s="159"/>
      <c r="EZ79" s="159"/>
      <c r="FA79" s="159"/>
      <c r="FB79" s="159"/>
      <c r="FC79" s="159"/>
      <c r="FD79" s="159"/>
      <c r="FE79" s="159"/>
      <c r="FF79" s="159"/>
      <c r="FG79" s="159"/>
      <c r="FH79" s="159">
        <f>データ!ED7</f>
        <v>73.3</v>
      </c>
      <c r="FI79" s="159"/>
      <c r="FJ79" s="159"/>
      <c r="FK79" s="159"/>
      <c r="FL79" s="159"/>
      <c r="FM79" s="159"/>
      <c r="FN79" s="159"/>
      <c r="FO79" s="159"/>
      <c r="FP79" s="159"/>
      <c r="FQ79" s="159"/>
      <c r="FR79" s="159"/>
      <c r="FS79" s="159"/>
      <c r="FT79" s="159"/>
      <c r="FU79" s="159"/>
      <c r="FV79" s="159"/>
      <c r="FW79" s="159"/>
      <c r="FX79" s="159"/>
      <c r="FY79" s="159"/>
      <c r="FZ79" s="159"/>
      <c r="GA79" s="159">
        <f>データ!EE7</f>
        <v>75.7</v>
      </c>
      <c r="GB79" s="159"/>
      <c r="GC79" s="159"/>
      <c r="GD79" s="159"/>
      <c r="GE79" s="159"/>
      <c r="GF79" s="159"/>
      <c r="GG79" s="159"/>
      <c r="GH79" s="159"/>
      <c r="GI79" s="159"/>
      <c r="GJ79" s="159"/>
      <c r="GK79" s="159"/>
      <c r="GL79" s="159"/>
      <c r="GM79" s="159"/>
      <c r="GN79" s="159"/>
      <c r="GO79" s="159"/>
      <c r="GP79" s="159"/>
      <c r="GQ79" s="159"/>
      <c r="GR79" s="159"/>
      <c r="GS79" s="159"/>
      <c r="GT79" s="159">
        <f>データ!EF7</f>
        <v>78.599999999999994</v>
      </c>
      <c r="GU79" s="159"/>
      <c r="GV79" s="159"/>
      <c r="GW79" s="159"/>
      <c r="GX79" s="159"/>
      <c r="GY79" s="159"/>
      <c r="GZ79" s="159"/>
      <c r="HA79" s="159"/>
      <c r="HB79" s="159"/>
      <c r="HC79" s="159"/>
      <c r="HD79" s="159"/>
      <c r="HE79" s="159"/>
      <c r="HF79" s="159"/>
      <c r="HG79" s="159"/>
      <c r="HH79" s="159"/>
      <c r="HI79" s="159"/>
      <c r="HJ79" s="159"/>
      <c r="HK79" s="159"/>
      <c r="HL79" s="159"/>
      <c r="HM79" s="159">
        <f>データ!EG7</f>
        <v>79.3</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56</v>
      </c>
      <c r="IZ79" s="157"/>
      <c r="JA79" s="157"/>
      <c r="JB79" s="157"/>
      <c r="JC79" s="157"/>
      <c r="JD79" s="157"/>
      <c r="JE79" s="157"/>
      <c r="JF79" s="157"/>
      <c r="JG79" s="157"/>
      <c r="JH79" s="157"/>
      <c r="JI79" s="158"/>
      <c r="JJ79" s="160">
        <f>データ!EN7</f>
        <v>29522572</v>
      </c>
      <c r="JK79" s="160"/>
      <c r="JL79" s="160"/>
      <c r="JM79" s="160"/>
      <c r="JN79" s="160"/>
      <c r="JO79" s="160"/>
      <c r="JP79" s="160"/>
      <c r="JQ79" s="160"/>
      <c r="JR79" s="160"/>
      <c r="JS79" s="160"/>
      <c r="JT79" s="160"/>
      <c r="JU79" s="160"/>
      <c r="JV79" s="160"/>
      <c r="JW79" s="160"/>
      <c r="JX79" s="160"/>
      <c r="JY79" s="160"/>
      <c r="JZ79" s="160"/>
      <c r="KA79" s="160"/>
      <c r="KB79" s="160"/>
      <c r="KC79" s="160">
        <f>データ!EO7</f>
        <v>29137841</v>
      </c>
      <c r="KD79" s="160"/>
      <c r="KE79" s="160"/>
      <c r="KF79" s="160"/>
      <c r="KG79" s="160"/>
      <c r="KH79" s="160"/>
      <c r="KI79" s="160"/>
      <c r="KJ79" s="160"/>
      <c r="KK79" s="160"/>
      <c r="KL79" s="160"/>
      <c r="KM79" s="160"/>
      <c r="KN79" s="160"/>
      <c r="KO79" s="160"/>
      <c r="KP79" s="160"/>
      <c r="KQ79" s="160"/>
      <c r="KR79" s="160"/>
      <c r="KS79" s="160"/>
      <c r="KT79" s="160"/>
      <c r="KU79" s="160"/>
      <c r="KV79" s="160">
        <f>データ!EP7</f>
        <v>29083891</v>
      </c>
      <c r="KW79" s="160"/>
      <c r="KX79" s="160"/>
      <c r="KY79" s="160"/>
      <c r="KZ79" s="160"/>
      <c r="LA79" s="160"/>
      <c r="LB79" s="160"/>
      <c r="LC79" s="160"/>
      <c r="LD79" s="160"/>
      <c r="LE79" s="160"/>
      <c r="LF79" s="160"/>
      <c r="LG79" s="160"/>
      <c r="LH79" s="160"/>
      <c r="LI79" s="160"/>
      <c r="LJ79" s="160"/>
      <c r="LK79" s="160"/>
      <c r="LL79" s="160"/>
      <c r="LM79" s="160"/>
      <c r="LN79" s="160"/>
      <c r="LO79" s="160">
        <f>データ!EQ7</f>
        <v>29449507</v>
      </c>
      <c r="LP79" s="160"/>
      <c r="LQ79" s="160"/>
      <c r="LR79" s="160"/>
      <c r="LS79" s="160"/>
      <c r="LT79" s="160"/>
      <c r="LU79" s="160"/>
      <c r="LV79" s="160"/>
      <c r="LW79" s="160"/>
      <c r="LX79" s="160"/>
      <c r="LY79" s="160"/>
      <c r="LZ79" s="160"/>
      <c r="MA79" s="160"/>
      <c r="MB79" s="160"/>
      <c r="MC79" s="160"/>
      <c r="MD79" s="160"/>
      <c r="ME79" s="160"/>
      <c r="MF79" s="160"/>
      <c r="MG79" s="160"/>
      <c r="MH79" s="160">
        <f>データ!ER7</f>
        <v>29602551</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c r="A80" s="2"/>
      <c r="B80" s="25"/>
      <c r="C80" s="5"/>
      <c r="D80" s="5"/>
      <c r="E80" s="5"/>
      <c r="F80" s="5"/>
      <c r="G80" s="5"/>
      <c r="H80" s="5"/>
      <c r="I80" s="42"/>
      <c r="J80" s="156" t="s">
        <v>58</v>
      </c>
      <c r="K80" s="157"/>
      <c r="L80" s="157"/>
      <c r="M80" s="157"/>
      <c r="N80" s="157"/>
      <c r="O80" s="157"/>
      <c r="P80" s="157"/>
      <c r="Q80" s="157"/>
      <c r="R80" s="157"/>
      <c r="S80" s="157"/>
      <c r="T80" s="158"/>
      <c r="U80" s="159">
        <f>データ!DW7</f>
        <v>52.2</v>
      </c>
      <c r="V80" s="159"/>
      <c r="W80" s="159"/>
      <c r="X80" s="159"/>
      <c r="Y80" s="159"/>
      <c r="Z80" s="159"/>
      <c r="AA80" s="159"/>
      <c r="AB80" s="159"/>
      <c r="AC80" s="159"/>
      <c r="AD80" s="159"/>
      <c r="AE80" s="159"/>
      <c r="AF80" s="159"/>
      <c r="AG80" s="159"/>
      <c r="AH80" s="159"/>
      <c r="AI80" s="159"/>
      <c r="AJ80" s="159"/>
      <c r="AK80" s="159"/>
      <c r="AL80" s="159"/>
      <c r="AM80" s="159"/>
      <c r="AN80" s="159">
        <f>データ!DX7</f>
        <v>52.4</v>
      </c>
      <c r="AO80" s="159"/>
      <c r="AP80" s="159"/>
      <c r="AQ80" s="159"/>
      <c r="AR80" s="159"/>
      <c r="AS80" s="159"/>
      <c r="AT80" s="159"/>
      <c r="AU80" s="159"/>
      <c r="AV80" s="159"/>
      <c r="AW80" s="159"/>
      <c r="AX80" s="159"/>
      <c r="AY80" s="159"/>
      <c r="AZ80" s="159"/>
      <c r="BA80" s="159"/>
      <c r="BB80" s="159"/>
      <c r="BC80" s="159"/>
      <c r="BD80" s="159"/>
      <c r="BE80" s="159"/>
      <c r="BF80" s="159"/>
      <c r="BG80" s="159">
        <f>データ!DY7</f>
        <v>52.5</v>
      </c>
      <c r="BH80" s="159"/>
      <c r="BI80" s="159"/>
      <c r="BJ80" s="159"/>
      <c r="BK80" s="159"/>
      <c r="BL80" s="159"/>
      <c r="BM80" s="159"/>
      <c r="BN80" s="159"/>
      <c r="BO80" s="159"/>
      <c r="BP80" s="159"/>
      <c r="BQ80" s="159"/>
      <c r="BR80" s="159"/>
      <c r="BS80" s="159"/>
      <c r="BT80" s="159"/>
      <c r="BU80" s="159"/>
      <c r="BV80" s="159"/>
      <c r="BW80" s="159"/>
      <c r="BX80" s="159"/>
      <c r="BY80" s="159"/>
      <c r="BZ80" s="159">
        <f>データ!DZ7</f>
        <v>53.5</v>
      </c>
      <c r="CA80" s="159"/>
      <c r="CB80" s="159"/>
      <c r="CC80" s="159"/>
      <c r="CD80" s="159"/>
      <c r="CE80" s="159"/>
      <c r="CF80" s="159"/>
      <c r="CG80" s="159"/>
      <c r="CH80" s="159"/>
      <c r="CI80" s="159"/>
      <c r="CJ80" s="159"/>
      <c r="CK80" s="159"/>
      <c r="CL80" s="159"/>
      <c r="CM80" s="159"/>
      <c r="CN80" s="159"/>
      <c r="CO80" s="159"/>
      <c r="CP80" s="159"/>
      <c r="CQ80" s="159"/>
      <c r="CR80" s="159"/>
      <c r="CS80" s="159">
        <f>データ!EA7</f>
        <v>54.1</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58</v>
      </c>
      <c r="EE80" s="157"/>
      <c r="EF80" s="157"/>
      <c r="EG80" s="157"/>
      <c r="EH80" s="157"/>
      <c r="EI80" s="157"/>
      <c r="EJ80" s="157"/>
      <c r="EK80" s="157"/>
      <c r="EL80" s="157"/>
      <c r="EM80" s="157"/>
      <c r="EN80" s="158"/>
      <c r="EO80" s="159">
        <f>データ!EH7</f>
        <v>69.599999999999994</v>
      </c>
      <c r="EP80" s="159"/>
      <c r="EQ80" s="159"/>
      <c r="ER80" s="159"/>
      <c r="ES80" s="159"/>
      <c r="ET80" s="159"/>
      <c r="EU80" s="159"/>
      <c r="EV80" s="159"/>
      <c r="EW80" s="159"/>
      <c r="EX80" s="159"/>
      <c r="EY80" s="159"/>
      <c r="EZ80" s="159"/>
      <c r="FA80" s="159"/>
      <c r="FB80" s="159"/>
      <c r="FC80" s="159"/>
      <c r="FD80" s="159"/>
      <c r="FE80" s="159"/>
      <c r="FF80" s="159"/>
      <c r="FG80" s="159"/>
      <c r="FH80" s="159">
        <f>データ!EI7</f>
        <v>69.2</v>
      </c>
      <c r="FI80" s="159"/>
      <c r="FJ80" s="159"/>
      <c r="FK80" s="159"/>
      <c r="FL80" s="159"/>
      <c r="FM80" s="159"/>
      <c r="FN80" s="159"/>
      <c r="FO80" s="159"/>
      <c r="FP80" s="159"/>
      <c r="FQ80" s="159"/>
      <c r="FR80" s="159"/>
      <c r="FS80" s="159"/>
      <c r="FT80" s="159"/>
      <c r="FU80" s="159"/>
      <c r="FV80" s="159"/>
      <c r="FW80" s="159"/>
      <c r="FX80" s="159"/>
      <c r="FY80" s="159"/>
      <c r="FZ80" s="159"/>
      <c r="GA80" s="159">
        <f>データ!EJ7</f>
        <v>69.7</v>
      </c>
      <c r="GB80" s="159"/>
      <c r="GC80" s="159"/>
      <c r="GD80" s="159"/>
      <c r="GE80" s="159"/>
      <c r="GF80" s="159"/>
      <c r="GG80" s="159"/>
      <c r="GH80" s="159"/>
      <c r="GI80" s="159"/>
      <c r="GJ80" s="159"/>
      <c r="GK80" s="159"/>
      <c r="GL80" s="159"/>
      <c r="GM80" s="159"/>
      <c r="GN80" s="159"/>
      <c r="GO80" s="159"/>
      <c r="GP80" s="159"/>
      <c r="GQ80" s="159"/>
      <c r="GR80" s="159"/>
      <c r="GS80" s="159"/>
      <c r="GT80" s="159">
        <f>データ!EK7</f>
        <v>71.3</v>
      </c>
      <c r="GU80" s="159"/>
      <c r="GV80" s="159"/>
      <c r="GW80" s="159"/>
      <c r="GX80" s="159"/>
      <c r="GY80" s="159"/>
      <c r="GZ80" s="159"/>
      <c r="HA80" s="159"/>
      <c r="HB80" s="159"/>
      <c r="HC80" s="159"/>
      <c r="HD80" s="159"/>
      <c r="HE80" s="159"/>
      <c r="HF80" s="159"/>
      <c r="HG80" s="159"/>
      <c r="HH80" s="159"/>
      <c r="HI80" s="159"/>
      <c r="HJ80" s="159"/>
      <c r="HK80" s="159"/>
      <c r="HL80" s="159"/>
      <c r="HM80" s="159">
        <f>データ!EL7</f>
        <v>71.400000000000006</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58</v>
      </c>
      <c r="IZ80" s="157"/>
      <c r="JA80" s="157"/>
      <c r="JB80" s="157"/>
      <c r="JC80" s="157"/>
      <c r="JD80" s="157"/>
      <c r="JE80" s="157"/>
      <c r="JF80" s="157"/>
      <c r="JG80" s="157"/>
      <c r="JH80" s="157"/>
      <c r="JI80" s="158"/>
      <c r="JJ80" s="160">
        <f>データ!ES7</f>
        <v>35115689</v>
      </c>
      <c r="JK80" s="160"/>
      <c r="JL80" s="160"/>
      <c r="JM80" s="160"/>
      <c r="JN80" s="160"/>
      <c r="JO80" s="160"/>
      <c r="JP80" s="160"/>
      <c r="JQ80" s="160"/>
      <c r="JR80" s="160"/>
      <c r="JS80" s="160"/>
      <c r="JT80" s="160"/>
      <c r="JU80" s="160"/>
      <c r="JV80" s="160"/>
      <c r="JW80" s="160"/>
      <c r="JX80" s="160"/>
      <c r="JY80" s="160"/>
      <c r="JZ80" s="160"/>
      <c r="KA80" s="160"/>
      <c r="KB80" s="160"/>
      <c r="KC80" s="160">
        <f>データ!ET7</f>
        <v>35730958</v>
      </c>
      <c r="KD80" s="160"/>
      <c r="KE80" s="160"/>
      <c r="KF80" s="160"/>
      <c r="KG80" s="160"/>
      <c r="KH80" s="160"/>
      <c r="KI80" s="160"/>
      <c r="KJ80" s="160"/>
      <c r="KK80" s="160"/>
      <c r="KL80" s="160"/>
      <c r="KM80" s="160"/>
      <c r="KN80" s="160"/>
      <c r="KO80" s="160"/>
      <c r="KP80" s="160"/>
      <c r="KQ80" s="160"/>
      <c r="KR80" s="160"/>
      <c r="KS80" s="160"/>
      <c r="KT80" s="160"/>
      <c r="KU80" s="160"/>
      <c r="KV80" s="160">
        <f>データ!EU7</f>
        <v>37752628</v>
      </c>
      <c r="KW80" s="160"/>
      <c r="KX80" s="160"/>
      <c r="KY80" s="160"/>
      <c r="KZ80" s="160"/>
      <c r="LA80" s="160"/>
      <c r="LB80" s="160"/>
      <c r="LC80" s="160"/>
      <c r="LD80" s="160"/>
      <c r="LE80" s="160"/>
      <c r="LF80" s="160"/>
      <c r="LG80" s="160"/>
      <c r="LH80" s="160"/>
      <c r="LI80" s="160"/>
      <c r="LJ80" s="160"/>
      <c r="LK80" s="160"/>
      <c r="LL80" s="160"/>
      <c r="LM80" s="160"/>
      <c r="LN80" s="160"/>
      <c r="LO80" s="160">
        <f>データ!EV7</f>
        <v>39094598</v>
      </c>
      <c r="LP80" s="160"/>
      <c r="LQ80" s="160"/>
      <c r="LR80" s="160"/>
      <c r="LS80" s="160"/>
      <c r="LT80" s="160"/>
      <c r="LU80" s="160"/>
      <c r="LV80" s="160"/>
      <c r="LW80" s="160"/>
      <c r="LX80" s="160"/>
      <c r="LY80" s="160"/>
      <c r="LZ80" s="160"/>
      <c r="MA80" s="160"/>
      <c r="MB80" s="160"/>
      <c r="MC80" s="160"/>
      <c r="MD80" s="160"/>
      <c r="ME80" s="160"/>
      <c r="MF80" s="160"/>
      <c r="MG80" s="160"/>
      <c r="MH80" s="160">
        <f>データ!EW7</f>
        <v>40683727</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JiGfsSu4iVv/5RKQnqZainRkZ5pMy4NcBq9rFrdKorxLLhdDj2+3AsoxJV4glqkH/N6lSiUkwdx3IEexgHT4ig==" saltValue="uzkUyq7Rf6/lrxhnleEDx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disablePrompts="1"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103</v>
      </c>
      <c r="AI4" s="167"/>
      <c r="AJ4" s="167"/>
      <c r="AK4" s="167"/>
      <c r="AL4" s="167"/>
      <c r="AM4" s="167"/>
      <c r="AN4" s="167"/>
      <c r="AO4" s="167"/>
      <c r="AP4" s="167"/>
      <c r="AQ4" s="167"/>
      <c r="AR4" s="168"/>
      <c r="AS4" s="162" t="s">
        <v>104</v>
      </c>
      <c r="AT4" s="161"/>
      <c r="AU4" s="161"/>
      <c r="AV4" s="161"/>
      <c r="AW4" s="161"/>
      <c r="AX4" s="161"/>
      <c r="AY4" s="161"/>
      <c r="AZ4" s="161"/>
      <c r="BA4" s="161"/>
      <c r="BB4" s="161"/>
      <c r="BC4" s="161"/>
      <c r="BD4" s="162" t="s">
        <v>105</v>
      </c>
      <c r="BE4" s="161"/>
      <c r="BF4" s="161"/>
      <c r="BG4" s="161"/>
      <c r="BH4" s="161"/>
      <c r="BI4" s="161"/>
      <c r="BJ4" s="161"/>
      <c r="BK4" s="161"/>
      <c r="BL4" s="161"/>
      <c r="BM4" s="161"/>
      <c r="BN4" s="161"/>
      <c r="BO4" s="166" t="s">
        <v>106</v>
      </c>
      <c r="BP4" s="167"/>
      <c r="BQ4" s="167"/>
      <c r="BR4" s="167"/>
      <c r="BS4" s="167"/>
      <c r="BT4" s="167"/>
      <c r="BU4" s="167"/>
      <c r="BV4" s="167"/>
      <c r="BW4" s="167"/>
      <c r="BX4" s="167"/>
      <c r="BY4" s="168"/>
      <c r="BZ4" s="161" t="s">
        <v>107</v>
      </c>
      <c r="CA4" s="161"/>
      <c r="CB4" s="161"/>
      <c r="CC4" s="161"/>
      <c r="CD4" s="161"/>
      <c r="CE4" s="161"/>
      <c r="CF4" s="161"/>
      <c r="CG4" s="161"/>
      <c r="CH4" s="161"/>
      <c r="CI4" s="161"/>
      <c r="CJ4" s="161"/>
      <c r="CK4" s="162"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6" t="s">
        <v>111</v>
      </c>
      <c r="DS4" s="167"/>
      <c r="DT4" s="167"/>
      <c r="DU4" s="167"/>
      <c r="DV4" s="167"/>
      <c r="DW4" s="167"/>
      <c r="DX4" s="167"/>
      <c r="DY4" s="167"/>
      <c r="DZ4" s="167"/>
      <c r="EA4" s="167"/>
      <c r="EB4" s="168"/>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148</v>
      </c>
      <c r="BG5" s="64" t="s">
        <v>140</v>
      </c>
      <c r="BH5" s="64" t="s">
        <v>149</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150</v>
      </c>
      <c r="CA5" s="64" t="s">
        <v>138</v>
      </c>
      <c r="CB5" s="64" t="s">
        <v>148</v>
      </c>
      <c r="CC5" s="64" t="s">
        <v>151</v>
      </c>
      <c r="CD5" s="64" t="s">
        <v>141</v>
      </c>
      <c r="CE5" s="64" t="s">
        <v>142</v>
      </c>
      <c r="CF5" s="64" t="s">
        <v>143</v>
      </c>
      <c r="CG5" s="64" t="s">
        <v>144</v>
      </c>
      <c r="CH5" s="64" t="s">
        <v>145</v>
      </c>
      <c r="CI5" s="64" t="s">
        <v>146</v>
      </c>
      <c r="CJ5" s="64" t="s">
        <v>147</v>
      </c>
      <c r="CK5" s="64" t="s">
        <v>137</v>
      </c>
      <c r="CL5" s="64" t="s">
        <v>152</v>
      </c>
      <c r="CM5" s="64" t="s">
        <v>139</v>
      </c>
      <c r="CN5" s="64" t="s">
        <v>140</v>
      </c>
      <c r="CO5" s="64" t="s">
        <v>149</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139</v>
      </c>
      <c r="DU5" s="64" t="s">
        <v>140</v>
      </c>
      <c r="DV5" s="64" t="s">
        <v>141</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153</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c r="A6" s="50" t="s">
        <v>154</v>
      </c>
      <c r="B6" s="65">
        <f>B8</f>
        <v>2018</v>
      </c>
      <c r="C6" s="65">
        <f t="shared" ref="C6:M6" si="2">C8</f>
        <v>232033</v>
      </c>
      <c r="D6" s="65">
        <f t="shared" si="2"/>
        <v>46</v>
      </c>
      <c r="E6" s="65">
        <f t="shared" si="2"/>
        <v>6</v>
      </c>
      <c r="F6" s="65">
        <f t="shared" si="2"/>
        <v>0</v>
      </c>
      <c r="G6" s="65">
        <f t="shared" si="2"/>
        <v>4</v>
      </c>
      <c r="H6" s="163" t="str">
        <f>IF(H8&lt;&gt;I8,H8,"")&amp;IF(I8&lt;&gt;J8,I8,"")&amp;"　"&amp;J8</f>
        <v>愛知県一宮市　一宮市立木曽川市民病院</v>
      </c>
      <c r="I6" s="164"/>
      <c r="J6" s="165"/>
      <c r="K6" s="65" t="str">
        <f t="shared" si="2"/>
        <v>条例全部</v>
      </c>
      <c r="L6" s="65" t="str">
        <f t="shared" si="2"/>
        <v>病院事業</v>
      </c>
      <c r="M6" s="65" t="str">
        <f t="shared" si="2"/>
        <v>一般病院</v>
      </c>
      <c r="N6" s="65" t="str">
        <f>N8</f>
        <v>100床以上～200床未満</v>
      </c>
      <c r="O6" s="65" t="str">
        <f>O8</f>
        <v>自治体職員</v>
      </c>
      <c r="P6" s="65" t="str">
        <f>P8</f>
        <v>直営</v>
      </c>
      <c r="Q6" s="66">
        <f t="shared" ref="Q6:AG6" si="3">Q8</f>
        <v>6</v>
      </c>
      <c r="R6" s="65" t="str">
        <f t="shared" si="3"/>
        <v>-</v>
      </c>
      <c r="S6" s="65" t="str">
        <f t="shared" si="3"/>
        <v>ド 透 訓</v>
      </c>
      <c r="T6" s="65" t="str">
        <f t="shared" si="3"/>
        <v>救 輪</v>
      </c>
      <c r="U6" s="66">
        <f>U8</f>
        <v>385609</v>
      </c>
      <c r="V6" s="66">
        <f>V8</f>
        <v>8560</v>
      </c>
      <c r="W6" s="65" t="str">
        <f>W8</f>
        <v>非該当</v>
      </c>
      <c r="X6" s="65" t="str">
        <f t="shared" si="3"/>
        <v>１０：１</v>
      </c>
      <c r="Y6" s="66">
        <f t="shared" si="3"/>
        <v>90</v>
      </c>
      <c r="Z6" s="66">
        <f t="shared" si="3"/>
        <v>48</v>
      </c>
      <c r="AA6" s="66" t="str">
        <f t="shared" si="3"/>
        <v>-</v>
      </c>
      <c r="AB6" s="66" t="str">
        <f t="shared" si="3"/>
        <v>-</v>
      </c>
      <c r="AC6" s="66" t="str">
        <f t="shared" si="3"/>
        <v>-</v>
      </c>
      <c r="AD6" s="66">
        <f t="shared" si="3"/>
        <v>138</v>
      </c>
      <c r="AE6" s="66">
        <f t="shared" si="3"/>
        <v>89</v>
      </c>
      <c r="AF6" s="66">
        <f t="shared" si="3"/>
        <v>48</v>
      </c>
      <c r="AG6" s="66">
        <f t="shared" si="3"/>
        <v>137</v>
      </c>
      <c r="AH6" s="67">
        <f>IF(AH8="-",NA(),AH8)</f>
        <v>103.6</v>
      </c>
      <c r="AI6" s="67">
        <f t="shared" ref="AI6:AQ6" si="4">IF(AI8="-",NA(),AI8)</f>
        <v>101.8</v>
      </c>
      <c r="AJ6" s="67">
        <f t="shared" si="4"/>
        <v>101.7</v>
      </c>
      <c r="AK6" s="67">
        <f t="shared" si="4"/>
        <v>99.8</v>
      </c>
      <c r="AL6" s="67">
        <f t="shared" si="4"/>
        <v>97.9</v>
      </c>
      <c r="AM6" s="67">
        <f t="shared" si="4"/>
        <v>96.9</v>
      </c>
      <c r="AN6" s="67">
        <f t="shared" si="4"/>
        <v>98.3</v>
      </c>
      <c r="AO6" s="67">
        <f t="shared" si="4"/>
        <v>96.7</v>
      </c>
      <c r="AP6" s="67">
        <f t="shared" si="4"/>
        <v>96.6</v>
      </c>
      <c r="AQ6" s="67">
        <f t="shared" si="4"/>
        <v>97.2</v>
      </c>
      <c r="AR6" s="67" t="str">
        <f>IF(AR8="-","【-】","【"&amp;SUBSTITUTE(TEXT(AR8,"#,##0.0"),"-","△")&amp;"】")</f>
        <v>【98.8】</v>
      </c>
      <c r="AS6" s="67">
        <f>IF(AS8="-",NA(),AS8)</f>
        <v>98.1</v>
      </c>
      <c r="AT6" s="67">
        <f t="shared" ref="AT6:BB6" si="5">IF(AT8="-",NA(),AT8)</f>
        <v>95.9</v>
      </c>
      <c r="AU6" s="67">
        <f t="shared" si="5"/>
        <v>95.6</v>
      </c>
      <c r="AV6" s="67">
        <f t="shared" si="5"/>
        <v>94.8</v>
      </c>
      <c r="AW6" s="67">
        <f t="shared" si="5"/>
        <v>92.9</v>
      </c>
      <c r="AX6" s="67">
        <f t="shared" si="5"/>
        <v>85.4</v>
      </c>
      <c r="AY6" s="67">
        <f t="shared" si="5"/>
        <v>85.3</v>
      </c>
      <c r="AZ6" s="67">
        <f t="shared" si="5"/>
        <v>84.2</v>
      </c>
      <c r="BA6" s="67">
        <f t="shared" si="5"/>
        <v>83.9</v>
      </c>
      <c r="BB6" s="67">
        <f t="shared" si="5"/>
        <v>84</v>
      </c>
      <c r="BC6" s="67" t="str">
        <f>IF(BC8="-","【-】","【"&amp;SUBSTITUTE(TEXT(BC8,"#,##0.0"),"-","△")&amp;"】")</f>
        <v>【89.7】</v>
      </c>
      <c r="BD6" s="67">
        <f>IF(BD8="-",NA(),BD8)</f>
        <v>104.9</v>
      </c>
      <c r="BE6" s="67">
        <f t="shared" ref="BE6:BM6" si="6">IF(BE8="-",NA(),BE8)</f>
        <v>104.5</v>
      </c>
      <c r="BF6" s="67">
        <f t="shared" si="6"/>
        <v>106.2</v>
      </c>
      <c r="BG6" s="67">
        <f t="shared" si="6"/>
        <v>104.5</v>
      </c>
      <c r="BH6" s="67">
        <f t="shared" si="6"/>
        <v>103.7</v>
      </c>
      <c r="BI6" s="67">
        <f t="shared" si="6"/>
        <v>112.9</v>
      </c>
      <c r="BJ6" s="67">
        <f t="shared" si="6"/>
        <v>118.9</v>
      </c>
      <c r="BK6" s="67">
        <f t="shared" si="6"/>
        <v>119.5</v>
      </c>
      <c r="BL6" s="67">
        <f t="shared" si="6"/>
        <v>116.9</v>
      </c>
      <c r="BM6" s="67">
        <f t="shared" si="6"/>
        <v>117.1</v>
      </c>
      <c r="BN6" s="67" t="str">
        <f>IF(BN8="-","【-】","【"&amp;SUBSTITUTE(TEXT(BN8,"#,##0.0"),"-","△")&amp;"】")</f>
        <v>【64.1】</v>
      </c>
      <c r="BO6" s="67">
        <f>IF(BO8="-",NA(),BO8)</f>
        <v>86.5</v>
      </c>
      <c r="BP6" s="67">
        <f t="shared" ref="BP6:BX6" si="7">IF(BP8="-",NA(),BP8)</f>
        <v>82.7</v>
      </c>
      <c r="BQ6" s="67">
        <f t="shared" si="7"/>
        <v>83.5</v>
      </c>
      <c r="BR6" s="67">
        <f t="shared" si="7"/>
        <v>82.8</v>
      </c>
      <c r="BS6" s="67">
        <f t="shared" si="7"/>
        <v>84.5</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32862</v>
      </c>
      <c r="CA6" s="68">
        <f t="shared" ref="CA6:CI6" si="8">IF(CA8="-",NA(),CA8)</f>
        <v>33288</v>
      </c>
      <c r="CB6" s="68">
        <f t="shared" si="8"/>
        <v>32117</v>
      </c>
      <c r="CC6" s="68">
        <f t="shared" si="8"/>
        <v>32744</v>
      </c>
      <c r="CD6" s="68">
        <f t="shared" si="8"/>
        <v>33527</v>
      </c>
      <c r="CE6" s="68">
        <f t="shared" si="8"/>
        <v>32431</v>
      </c>
      <c r="CF6" s="68">
        <f t="shared" si="8"/>
        <v>32532</v>
      </c>
      <c r="CG6" s="68">
        <f t="shared" si="8"/>
        <v>33492</v>
      </c>
      <c r="CH6" s="68">
        <f t="shared" si="8"/>
        <v>34136</v>
      </c>
      <c r="CI6" s="68">
        <f t="shared" si="8"/>
        <v>34924</v>
      </c>
      <c r="CJ6" s="67" t="str">
        <f>IF(CJ8="-","【-】","【"&amp;SUBSTITUTE(TEXT(CJ8,"#,##0"),"-","△")&amp;"】")</f>
        <v>【52,412】</v>
      </c>
      <c r="CK6" s="68">
        <f>IF(CK8="-",NA(),CK8)</f>
        <v>14450</v>
      </c>
      <c r="CL6" s="68">
        <f t="shared" ref="CL6:CT6" si="9">IF(CL8="-",NA(),CL8)</f>
        <v>15331</v>
      </c>
      <c r="CM6" s="68">
        <f t="shared" si="9"/>
        <v>15022</v>
      </c>
      <c r="CN6" s="68">
        <f t="shared" si="9"/>
        <v>16057</v>
      </c>
      <c r="CO6" s="68">
        <f t="shared" si="9"/>
        <v>15403</v>
      </c>
      <c r="CP6" s="68">
        <f t="shared" si="9"/>
        <v>9726</v>
      </c>
      <c r="CQ6" s="68">
        <f t="shared" si="9"/>
        <v>10037</v>
      </c>
      <c r="CR6" s="68">
        <f t="shared" si="9"/>
        <v>9976</v>
      </c>
      <c r="CS6" s="68">
        <f t="shared" si="9"/>
        <v>10130</v>
      </c>
      <c r="CT6" s="68">
        <f t="shared" si="9"/>
        <v>10244</v>
      </c>
      <c r="CU6" s="67" t="str">
        <f>IF(CU8="-","【-】","【"&amp;SUBSTITUTE(TEXT(CU8,"#,##0"),"-","△")&amp;"】")</f>
        <v>【14,708】</v>
      </c>
      <c r="CV6" s="67">
        <f>IF(CV8="-",NA(),CV8)</f>
        <v>61.1</v>
      </c>
      <c r="CW6" s="67">
        <f t="shared" ref="CW6:DE6" si="10">IF(CW8="-",NA(),CW8)</f>
        <v>63.7</v>
      </c>
      <c r="CX6" s="67">
        <f t="shared" si="10"/>
        <v>64.3</v>
      </c>
      <c r="CY6" s="67">
        <f t="shared" si="10"/>
        <v>66.099999999999994</v>
      </c>
      <c r="CZ6" s="67">
        <f t="shared" si="10"/>
        <v>68.7</v>
      </c>
      <c r="DA6" s="67">
        <f t="shared" si="10"/>
        <v>62.1</v>
      </c>
      <c r="DB6" s="67">
        <f t="shared" si="10"/>
        <v>62.5</v>
      </c>
      <c r="DC6" s="67">
        <f t="shared" si="10"/>
        <v>63.4</v>
      </c>
      <c r="DD6" s="67">
        <f t="shared" si="10"/>
        <v>63.4</v>
      </c>
      <c r="DE6" s="67">
        <f t="shared" si="10"/>
        <v>63.7</v>
      </c>
      <c r="DF6" s="67" t="str">
        <f>IF(DF8="-","【-】","【"&amp;SUBSTITUTE(TEXT(DF8,"#,##0.0"),"-","△")&amp;"】")</f>
        <v>【54.8】</v>
      </c>
      <c r="DG6" s="67">
        <f>IF(DG8="-",NA(),DG8)</f>
        <v>16.600000000000001</v>
      </c>
      <c r="DH6" s="67">
        <f t="shared" ref="DH6:DP6" si="11">IF(DH8="-",NA(),DH8)</f>
        <v>16.399999999999999</v>
      </c>
      <c r="DI6" s="67">
        <f t="shared" si="11"/>
        <v>15.7</v>
      </c>
      <c r="DJ6" s="67">
        <f t="shared" si="11"/>
        <v>16.399999999999999</v>
      </c>
      <c r="DK6" s="67">
        <f t="shared" si="11"/>
        <v>15.8</v>
      </c>
      <c r="DL6" s="67">
        <f t="shared" si="11"/>
        <v>18.899999999999999</v>
      </c>
      <c r="DM6" s="67">
        <f t="shared" si="11"/>
        <v>19</v>
      </c>
      <c r="DN6" s="67">
        <f t="shared" si="11"/>
        <v>18.7</v>
      </c>
      <c r="DO6" s="67">
        <f t="shared" si="11"/>
        <v>18.3</v>
      </c>
      <c r="DP6" s="67">
        <f t="shared" si="11"/>
        <v>17.7</v>
      </c>
      <c r="DQ6" s="67" t="str">
        <f>IF(DQ8="-","【-】","【"&amp;SUBSTITUTE(TEXT(DQ8,"#,##0.0"),"-","△")&amp;"】")</f>
        <v>【24.3】</v>
      </c>
      <c r="DR6" s="67">
        <f>IF(DR8="-",NA(),DR8)</f>
        <v>61.2</v>
      </c>
      <c r="DS6" s="67">
        <f t="shared" ref="DS6:EA6" si="12">IF(DS8="-",NA(),DS8)</f>
        <v>63.6</v>
      </c>
      <c r="DT6" s="67">
        <f t="shared" si="12"/>
        <v>66.7</v>
      </c>
      <c r="DU6" s="67">
        <f t="shared" si="12"/>
        <v>65.599999999999994</v>
      </c>
      <c r="DV6" s="67">
        <f t="shared" si="12"/>
        <v>67.7</v>
      </c>
      <c r="DW6" s="67">
        <f t="shared" si="12"/>
        <v>52.2</v>
      </c>
      <c r="DX6" s="67">
        <f t="shared" si="12"/>
        <v>52.4</v>
      </c>
      <c r="DY6" s="67">
        <f t="shared" si="12"/>
        <v>52.5</v>
      </c>
      <c r="DZ6" s="67">
        <f t="shared" si="12"/>
        <v>53.5</v>
      </c>
      <c r="EA6" s="67">
        <f t="shared" si="12"/>
        <v>54.1</v>
      </c>
      <c r="EB6" s="67" t="str">
        <f>IF(EB8="-","【-】","【"&amp;SUBSTITUTE(TEXT(EB8,"#,##0.0"),"-","△")&amp;"】")</f>
        <v>【52.5】</v>
      </c>
      <c r="EC6" s="67">
        <f>IF(EC8="-",NA(),EC8)</f>
        <v>69.400000000000006</v>
      </c>
      <c r="ED6" s="67">
        <f t="shared" ref="ED6:EL6" si="13">IF(ED8="-",NA(),ED8)</f>
        <v>73.3</v>
      </c>
      <c r="EE6" s="67">
        <f t="shared" si="13"/>
        <v>75.7</v>
      </c>
      <c r="EF6" s="67">
        <f t="shared" si="13"/>
        <v>78.599999999999994</v>
      </c>
      <c r="EG6" s="67">
        <f t="shared" si="13"/>
        <v>79.3</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29522572</v>
      </c>
      <c r="EO6" s="68">
        <f t="shared" ref="EO6:EW6" si="14">IF(EO8="-",NA(),EO8)</f>
        <v>29137841</v>
      </c>
      <c r="EP6" s="68">
        <f t="shared" si="14"/>
        <v>29083891</v>
      </c>
      <c r="EQ6" s="68">
        <f t="shared" si="14"/>
        <v>29449507</v>
      </c>
      <c r="ER6" s="68">
        <f t="shared" si="14"/>
        <v>29602551</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155</v>
      </c>
      <c r="B7" s="65">
        <f t="shared" ref="B7:AG7" si="15">B8</f>
        <v>2018</v>
      </c>
      <c r="C7" s="65">
        <f t="shared" si="15"/>
        <v>232033</v>
      </c>
      <c r="D7" s="65">
        <f t="shared" si="15"/>
        <v>46</v>
      </c>
      <c r="E7" s="65">
        <f t="shared" si="15"/>
        <v>6</v>
      </c>
      <c r="F7" s="65">
        <f t="shared" si="15"/>
        <v>0</v>
      </c>
      <c r="G7" s="65">
        <f t="shared" si="15"/>
        <v>4</v>
      </c>
      <c r="H7" s="65"/>
      <c r="I7" s="65"/>
      <c r="J7" s="65"/>
      <c r="K7" s="65" t="str">
        <f t="shared" si="15"/>
        <v>条例全部</v>
      </c>
      <c r="L7" s="65" t="str">
        <f t="shared" si="15"/>
        <v>病院事業</v>
      </c>
      <c r="M7" s="65" t="str">
        <f t="shared" si="15"/>
        <v>一般病院</v>
      </c>
      <c r="N7" s="65" t="str">
        <f>N8</f>
        <v>100床以上～200床未満</v>
      </c>
      <c r="O7" s="65" t="str">
        <f>O8</f>
        <v>自治体職員</v>
      </c>
      <c r="P7" s="65" t="str">
        <f>P8</f>
        <v>直営</v>
      </c>
      <c r="Q7" s="66">
        <f t="shared" si="15"/>
        <v>6</v>
      </c>
      <c r="R7" s="65" t="str">
        <f t="shared" si="15"/>
        <v>-</v>
      </c>
      <c r="S7" s="65" t="str">
        <f t="shared" si="15"/>
        <v>ド 透 訓</v>
      </c>
      <c r="T7" s="65" t="str">
        <f t="shared" si="15"/>
        <v>救 輪</v>
      </c>
      <c r="U7" s="66">
        <f>U8</f>
        <v>385609</v>
      </c>
      <c r="V7" s="66">
        <f>V8</f>
        <v>8560</v>
      </c>
      <c r="W7" s="65" t="str">
        <f>W8</f>
        <v>非該当</v>
      </c>
      <c r="X7" s="65" t="str">
        <f t="shared" si="15"/>
        <v>１０：１</v>
      </c>
      <c r="Y7" s="66">
        <f t="shared" si="15"/>
        <v>90</v>
      </c>
      <c r="Z7" s="66">
        <f t="shared" si="15"/>
        <v>48</v>
      </c>
      <c r="AA7" s="66" t="str">
        <f t="shared" si="15"/>
        <v>-</v>
      </c>
      <c r="AB7" s="66" t="str">
        <f t="shared" si="15"/>
        <v>-</v>
      </c>
      <c r="AC7" s="66" t="str">
        <f t="shared" si="15"/>
        <v>-</v>
      </c>
      <c r="AD7" s="66">
        <f t="shared" si="15"/>
        <v>138</v>
      </c>
      <c r="AE7" s="66">
        <f t="shared" si="15"/>
        <v>89</v>
      </c>
      <c r="AF7" s="66">
        <f t="shared" si="15"/>
        <v>48</v>
      </c>
      <c r="AG7" s="66">
        <f t="shared" si="15"/>
        <v>137</v>
      </c>
      <c r="AH7" s="67">
        <f>AH8</f>
        <v>103.6</v>
      </c>
      <c r="AI7" s="67">
        <f t="shared" ref="AI7:AQ7" si="16">AI8</f>
        <v>101.8</v>
      </c>
      <c r="AJ7" s="67">
        <f t="shared" si="16"/>
        <v>101.7</v>
      </c>
      <c r="AK7" s="67">
        <f t="shared" si="16"/>
        <v>99.8</v>
      </c>
      <c r="AL7" s="67">
        <f t="shared" si="16"/>
        <v>97.9</v>
      </c>
      <c r="AM7" s="67">
        <f t="shared" si="16"/>
        <v>96.9</v>
      </c>
      <c r="AN7" s="67">
        <f t="shared" si="16"/>
        <v>98.3</v>
      </c>
      <c r="AO7" s="67">
        <f t="shared" si="16"/>
        <v>96.7</v>
      </c>
      <c r="AP7" s="67">
        <f t="shared" si="16"/>
        <v>96.6</v>
      </c>
      <c r="AQ7" s="67">
        <f t="shared" si="16"/>
        <v>97.2</v>
      </c>
      <c r="AR7" s="67"/>
      <c r="AS7" s="67">
        <f>AS8</f>
        <v>98.1</v>
      </c>
      <c r="AT7" s="67">
        <f t="shared" ref="AT7:BB7" si="17">AT8</f>
        <v>95.9</v>
      </c>
      <c r="AU7" s="67">
        <f t="shared" si="17"/>
        <v>95.6</v>
      </c>
      <c r="AV7" s="67">
        <f t="shared" si="17"/>
        <v>94.8</v>
      </c>
      <c r="AW7" s="67">
        <f t="shared" si="17"/>
        <v>92.9</v>
      </c>
      <c r="AX7" s="67">
        <f t="shared" si="17"/>
        <v>85.4</v>
      </c>
      <c r="AY7" s="67">
        <f t="shared" si="17"/>
        <v>85.3</v>
      </c>
      <c r="AZ7" s="67">
        <f t="shared" si="17"/>
        <v>84.2</v>
      </c>
      <c r="BA7" s="67">
        <f t="shared" si="17"/>
        <v>83.9</v>
      </c>
      <c r="BB7" s="67">
        <f t="shared" si="17"/>
        <v>84</v>
      </c>
      <c r="BC7" s="67"/>
      <c r="BD7" s="67">
        <f>BD8</f>
        <v>104.9</v>
      </c>
      <c r="BE7" s="67">
        <f t="shared" ref="BE7:BM7" si="18">BE8</f>
        <v>104.5</v>
      </c>
      <c r="BF7" s="67">
        <f t="shared" si="18"/>
        <v>106.2</v>
      </c>
      <c r="BG7" s="67">
        <f t="shared" si="18"/>
        <v>104.5</v>
      </c>
      <c r="BH7" s="67">
        <f t="shared" si="18"/>
        <v>103.7</v>
      </c>
      <c r="BI7" s="67">
        <f t="shared" si="18"/>
        <v>112.9</v>
      </c>
      <c r="BJ7" s="67">
        <f t="shared" si="18"/>
        <v>118.9</v>
      </c>
      <c r="BK7" s="67">
        <f t="shared" si="18"/>
        <v>119.5</v>
      </c>
      <c r="BL7" s="67">
        <f t="shared" si="18"/>
        <v>116.9</v>
      </c>
      <c r="BM7" s="67">
        <f t="shared" si="18"/>
        <v>117.1</v>
      </c>
      <c r="BN7" s="67"/>
      <c r="BO7" s="67">
        <f>BO8</f>
        <v>86.5</v>
      </c>
      <c r="BP7" s="67">
        <f t="shared" ref="BP7:BX7" si="19">BP8</f>
        <v>82.7</v>
      </c>
      <c r="BQ7" s="67">
        <f t="shared" si="19"/>
        <v>83.5</v>
      </c>
      <c r="BR7" s="67">
        <f t="shared" si="19"/>
        <v>82.8</v>
      </c>
      <c r="BS7" s="67">
        <f t="shared" si="19"/>
        <v>84.5</v>
      </c>
      <c r="BT7" s="67">
        <f t="shared" si="19"/>
        <v>68.3</v>
      </c>
      <c r="BU7" s="67">
        <f t="shared" si="19"/>
        <v>67.900000000000006</v>
      </c>
      <c r="BV7" s="67">
        <f t="shared" si="19"/>
        <v>69.8</v>
      </c>
      <c r="BW7" s="67">
        <f t="shared" si="19"/>
        <v>69.7</v>
      </c>
      <c r="BX7" s="67">
        <f t="shared" si="19"/>
        <v>70.099999999999994</v>
      </c>
      <c r="BY7" s="67"/>
      <c r="BZ7" s="68">
        <f>BZ8</f>
        <v>32862</v>
      </c>
      <c r="CA7" s="68">
        <f t="shared" ref="CA7:CI7" si="20">CA8</f>
        <v>33288</v>
      </c>
      <c r="CB7" s="68">
        <f t="shared" si="20"/>
        <v>32117</v>
      </c>
      <c r="CC7" s="68">
        <f t="shared" si="20"/>
        <v>32744</v>
      </c>
      <c r="CD7" s="68">
        <f t="shared" si="20"/>
        <v>33527</v>
      </c>
      <c r="CE7" s="68">
        <f t="shared" si="20"/>
        <v>32431</v>
      </c>
      <c r="CF7" s="68">
        <f t="shared" si="20"/>
        <v>32532</v>
      </c>
      <c r="CG7" s="68">
        <f t="shared" si="20"/>
        <v>33492</v>
      </c>
      <c r="CH7" s="68">
        <f t="shared" si="20"/>
        <v>34136</v>
      </c>
      <c r="CI7" s="68">
        <f t="shared" si="20"/>
        <v>34924</v>
      </c>
      <c r="CJ7" s="67"/>
      <c r="CK7" s="68">
        <f>CK8</f>
        <v>14450</v>
      </c>
      <c r="CL7" s="68">
        <f t="shared" ref="CL7:CT7" si="21">CL8</f>
        <v>15331</v>
      </c>
      <c r="CM7" s="68">
        <f t="shared" si="21"/>
        <v>15022</v>
      </c>
      <c r="CN7" s="68">
        <f t="shared" si="21"/>
        <v>16057</v>
      </c>
      <c r="CO7" s="68">
        <f t="shared" si="21"/>
        <v>15403</v>
      </c>
      <c r="CP7" s="68">
        <f t="shared" si="21"/>
        <v>9726</v>
      </c>
      <c r="CQ7" s="68">
        <f t="shared" si="21"/>
        <v>10037</v>
      </c>
      <c r="CR7" s="68">
        <f t="shared" si="21"/>
        <v>9976</v>
      </c>
      <c r="CS7" s="68">
        <f t="shared" si="21"/>
        <v>10130</v>
      </c>
      <c r="CT7" s="68">
        <f t="shared" si="21"/>
        <v>10244</v>
      </c>
      <c r="CU7" s="67"/>
      <c r="CV7" s="67">
        <f>CV8</f>
        <v>61.1</v>
      </c>
      <c r="CW7" s="67">
        <f t="shared" ref="CW7:DE7" si="22">CW8</f>
        <v>63.7</v>
      </c>
      <c r="CX7" s="67">
        <f t="shared" si="22"/>
        <v>64.3</v>
      </c>
      <c r="CY7" s="67">
        <f t="shared" si="22"/>
        <v>66.099999999999994</v>
      </c>
      <c r="CZ7" s="67">
        <f t="shared" si="22"/>
        <v>68.7</v>
      </c>
      <c r="DA7" s="67">
        <f t="shared" si="22"/>
        <v>62.1</v>
      </c>
      <c r="DB7" s="67">
        <f t="shared" si="22"/>
        <v>62.5</v>
      </c>
      <c r="DC7" s="67">
        <f t="shared" si="22"/>
        <v>63.4</v>
      </c>
      <c r="DD7" s="67">
        <f t="shared" si="22"/>
        <v>63.4</v>
      </c>
      <c r="DE7" s="67">
        <f t="shared" si="22"/>
        <v>63.7</v>
      </c>
      <c r="DF7" s="67"/>
      <c r="DG7" s="67">
        <f>DG8</f>
        <v>16.600000000000001</v>
      </c>
      <c r="DH7" s="67">
        <f t="shared" ref="DH7:DP7" si="23">DH8</f>
        <v>16.399999999999999</v>
      </c>
      <c r="DI7" s="67">
        <f t="shared" si="23"/>
        <v>15.7</v>
      </c>
      <c r="DJ7" s="67">
        <f t="shared" si="23"/>
        <v>16.399999999999999</v>
      </c>
      <c r="DK7" s="67">
        <f t="shared" si="23"/>
        <v>15.8</v>
      </c>
      <c r="DL7" s="67">
        <f t="shared" si="23"/>
        <v>18.899999999999999</v>
      </c>
      <c r="DM7" s="67">
        <f t="shared" si="23"/>
        <v>19</v>
      </c>
      <c r="DN7" s="67">
        <f t="shared" si="23"/>
        <v>18.7</v>
      </c>
      <c r="DO7" s="67">
        <f t="shared" si="23"/>
        <v>18.3</v>
      </c>
      <c r="DP7" s="67">
        <f t="shared" si="23"/>
        <v>17.7</v>
      </c>
      <c r="DQ7" s="67"/>
      <c r="DR7" s="67">
        <f>DR8</f>
        <v>61.2</v>
      </c>
      <c r="DS7" s="67">
        <f t="shared" ref="DS7:EA7" si="24">DS8</f>
        <v>63.6</v>
      </c>
      <c r="DT7" s="67">
        <f t="shared" si="24"/>
        <v>66.7</v>
      </c>
      <c r="DU7" s="67">
        <f t="shared" si="24"/>
        <v>65.599999999999994</v>
      </c>
      <c r="DV7" s="67">
        <f t="shared" si="24"/>
        <v>67.7</v>
      </c>
      <c r="DW7" s="67">
        <f t="shared" si="24"/>
        <v>52.2</v>
      </c>
      <c r="DX7" s="67">
        <f t="shared" si="24"/>
        <v>52.4</v>
      </c>
      <c r="DY7" s="67">
        <f t="shared" si="24"/>
        <v>52.5</v>
      </c>
      <c r="DZ7" s="67">
        <f t="shared" si="24"/>
        <v>53.5</v>
      </c>
      <c r="EA7" s="67">
        <f t="shared" si="24"/>
        <v>54.1</v>
      </c>
      <c r="EB7" s="67"/>
      <c r="EC7" s="67">
        <f>EC8</f>
        <v>69.400000000000006</v>
      </c>
      <c r="ED7" s="67">
        <f t="shared" ref="ED7:EL7" si="25">ED8</f>
        <v>73.3</v>
      </c>
      <c r="EE7" s="67">
        <f t="shared" si="25"/>
        <v>75.7</v>
      </c>
      <c r="EF7" s="67">
        <f t="shared" si="25"/>
        <v>78.599999999999994</v>
      </c>
      <c r="EG7" s="67">
        <f t="shared" si="25"/>
        <v>79.3</v>
      </c>
      <c r="EH7" s="67">
        <f t="shared" si="25"/>
        <v>69.599999999999994</v>
      </c>
      <c r="EI7" s="67">
        <f t="shared" si="25"/>
        <v>69.2</v>
      </c>
      <c r="EJ7" s="67">
        <f t="shared" si="25"/>
        <v>69.7</v>
      </c>
      <c r="EK7" s="67">
        <f t="shared" si="25"/>
        <v>71.3</v>
      </c>
      <c r="EL7" s="67">
        <f t="shared" si="25"/>
        <v>71.400000000000006</v>
      </c>
      <c r="EM7" s="67"/>
      <c r="EN7" s="68">
        <f>EN8</f>
        <v>29522572</v>
      </c>
      <c r="EO7" s="68">
        <f t="shared" ref="EO7:EW7" si="26">EO8</f>
        <v>29137841</v>
      </c>
      <c r="EP7" s="68">
        <f t="shared" si="26"/>
        <v>29083891</v>
      </c>
      <c r="EQ7" s="68">
        <f t="shared" si="26"/>
        <v>29449507</v>
      </c>
      <c r="ER7" s="68">
        <f t="shared" si="26"/>
        <v>29602551</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232033</v>
      </c>
      <c r="D8" s="70">
        <v>46</v>
      </c>
      <c r="E8" s="70">
        <v>6</v>
      </c>
      <c r="F8" s="70">
        <v>0</v>
      </c>
      <c r="G8" s="70">
        <v>4</v>
      </c>
      <c r="H8" s="70" t="s">
        <v>156</v>
      </c>
      <c r="I8" s="70" t="s">
        <v>157</v>
      </c>
      <c r="J8" s="70" t="s">
        <v>158</v>
      </c>
      <c r="K8" s="70" t="s">
        <v>159</v>
      </c>
      <c r="L8" s="70" t="s">
        <v>160</v>
      </c>
      <c r="M8" s="70" t="s">
        <v>161</v>
      </c>
      <c r="N8" s="70" t="s">
        <v>162</v>
      </c>
      <c r="O8" s="70" t="s">
        <v>163</v>
      </c>
      <c r="P8" s="70" t="s">
        <v>164</v>
      </c>
      <c r="Q8" s="71">
        <v>6</v>
      </c>
      <c r="R8" s="70" t="s">
        <v>38</v>
      </c>
      <c r="S8" s="70" t="s">
        <v>165</v>
      </c>
      <c r="T8" s="70" t="s">
        <v>166</v>
      </c>
      <c r="U8" s="71">
        <v>385609</v>
      </c>
      <c r="V8" s="71">
        <v>8560</v>
      </c>
      <c r="W8" s="70" t="s">
        <v>167</v>
      </c>
      <c r="X8" s="72" t="s">
        <v>168</v>
      </c>
      <c r="Y8" s="71">
        <v>90</v>
      </c>
      <c r="Z8" s="71">
        <v>48</v>
      </c>
      <c r="AA8" s="71" t="s">
        <v>38</v>
      </c>
      <c r="AB8" s="71" t="s">
        <v>38</v>
      </c>
      <c r="AC8" s="71" t="s">
        <v>38</v>
      </c>
      <c r="AD8" s="71">
        <v>138</v>
      </c>
      <c r="AE8" s="71">
        <v>89</v>
      </c>
      <c r="AF8" s="71">
        <v>48</v>
      </c>
      <c r="AG8" s="71">
        <v>137</v>
      </c>
      <c r="AH8" s="73">
        <v>103.6</v>
      </c>
      <c r="AI8" s="73">
        <v>101.8</v>
      </c>
      <c r="AJ8" s="73">
        <v>101.7</v>
      </c>
      <c r="AK8" s="73">
        <v>99.8</v>
      </c>
      <c r="AL8" s="73">
        <v>97.9</v>
      </c>
      <c r="AM8" s="73">
        <v>96.9</v>
      </c>
      <c r="AN8" s="73">
        <v>98.3</v>
      </c>
      <c r="AO8" s="73">
        <v>96.7</v>
      </c>
      <c r="AP8" s="73">
        <v>96.6</v>
      </c>
      <c r="AQ8" s="73">
        <v>97.2</v>
      </c>
      <c r="AR8" s="73">
        <v>98.8</v>
      </c>
      <c r="AS8" s="73">
        <v>98.1</v>
      </c>
      <c r="AT8" s="73">
        <v>95.9</v>
      </c>
      <c r="AU8" s="73">
        <v>95.6</v>
      </c>
      <c r="AV8" s="73">
        <v>94.8</v>
      </c>
      <c r="AW8" s="73">
        <v>92.9</v>
      </c>
      <c r="AX8" s="73">
        <v>85.4</v>
      </c>
      <c r="AY8" s="73">
        <v>85.3</v>
      </c>
      <c r="AZ8" s="73">
        <v>84.2</v>
      </c>
      <c r="BA8" s="73">
        <v>83.9</v>
      </c>
      <c r="BB8" s="73">
        <v>84</v>
      </c>
      <c r="BC8" s="73">
        <v>89.7</v>
      </c>
      <c r="BD8" s="74">
        <v>104.9</v>
      </c>
      <c r="BE8" s="74">
        <v>104.5</v>
      </c>
      <c r="BF8" s="74">
        <v>106.2</v>
      </c>
      <c r="BG8" s="74">
        <v>104.5</v>
      </c>
      <c r="BH8" s="74">
        <v>103.7</v>
      </c>
      <c r="BI8" s="74">
        <v>112.9</v>
      </c>
      <c r="BJ8" s="74">
        <v>118.9</v>
      </c>
      <c r="BK8" s="74">
        <v>119.5</v>
      </c>
      <c r="BL8" s="74">
        <v>116.9</v>
      </c>
      <c r="BM8" s="74">
        <v>117.1</v>
      </c>
      <c r="BN8" s="74">
        <v>64.099999999999994</v>
      </c>
      <c r="BO8" s="73">
        <v>86.5</v>
      </c>
      <c r="BP8" s="73">
        <v>82.7</v>
      </c>
      <c r="BQ8" s="73">
        <v>83.5</v>
      </c>
      <c r="BR8" s="73">
        <v>82.8</v>
      </c>
      <c r="BS8" s="73">
        <v>84.5</v>
      </c>
      <c r="BT8" s="73">
        <v>68.3</v>
      </c>
      <c r="BU8" s="73">
        <v>67.900000000000006</v>
      </c>
      <c r="BV8" s="73">
        <v>69.8</v>
      </c>
      <c r="BW8" s="73">
        <v>69.7</v>
      </c>
      <c r="BX8" s="73">
        <v>70.099999999999994</v>
      </c>
      <c r="BY8" s="73">
        <v>74.900000000000006</v>
      </c>
      <c r="BZ8" s="74">
        <v>32862</v>
      </c>
      <c r="CA8" s="74">
        <v>33288</v>
      </c>
      <c r="CB8" s="74">
        <v>32117</v>
      </c>
      <c r="CC8" s="74">
        <v>32744</v>
      </c>
      <c r="CD8" s="74">
        <v>33527</v>
      </c>
      <c r="CE8" s="74">
        <v>32431</v>
      </c>
      <c r="CF8" s="74">
        <v>32532</v>
      </c>
      <c r="CG8" s="74">
        <v>33492</v>
      </c>
      <c r="CH8" s="74">
        <v>34136</v>
      </c>
      <c r="CI8" s="74">
        <v>34924</v>
      </c>
      <c r="CJ8" s="73">
        <v>52412</v>
      </c>
      <c r="CK8" s="74">
        <v>14450</v>
      </c>
      <c r="CL8" s="74">
        <v>15331</v>
      </c>
      <c r="CM8" s="74">
        <v>15022</v>
      </c>
      <c r="CN8" s="74">
        <v>16057</v>
      </c>
      <c r="CO8" s="74">
        <v>15403</v>
      </c>
      <c r="CP8" s="74">
        <v>9726</v>
      </c>
      <c r="CQ8" s="74">
        <v>10037</v>
      </c>
      <c r="CR8" s="74">
        <v>9976</v>
      </c>
      <c r="CS8" s="74">
        <v>10130</v>
      </c>
      <c r="CT8" s="74">
        <v>10244</v>
      </c>
      <c r="CU8" s="73">
        <v>14708</v>
      </c>
      <c r="CV8" s="74">
        <v>61.1</v>
      </c>
      <c r="CW8" s="74">
        <v>63.7</v>
      </c>
      <c r="CX8" s="74">
        <v>64.3</v>
      </c>
      <c r="CY8" s="74">
        <v>66.099999999999994</v>
      </c>
      <c r="CZ8" s="74">
        <v>68.7</v>
      </c>
      <c r="DA8" s="74">
        <v>62.1</v>
      </c>
      <c r="DB8" s="74">
        <v>62.5</v>
      </c>
      <c r="DC8" s="74">
        <v>63.4</v>
      </c>
      <c r="DD8" s="74">
        <v>63.4</v>
      </c>
      <c r="DE8" s="74">
        <v>63.7</v>
      </c>
      <c r="DF8" s="74">
        <v>54.8</v>
      </c>
      <c r="DG8" s="74">
        <v>16.600000000000001</v>
      </c>
      <c r="DH8" s="74">
        <v>16.399999999999999</v>
      </c>
      <c r="DI8" s="74">
        <v>15.7</v>
      </c>
      <c r="DJ8" s="74">
        <v>16.399999999999999</v>
      </c>
      <c r="DK8" s="74">
        <v>15.8</v>
      </c>
      <c r="DL8" s="74">
        <v>18.899999999999999</v>
      </c>
      <c r="DM8" s="74">
        <v>19</v>
      </c>
      <c r="DN8" s="74">
        <v>18.7</v>
      </c>
      <c r="DO8" s="74">
        <v>18.3</v>
      </c>
      <c r="DP8" s="74">
        <v>17.7</v>
      </c>
      <c r="DQ8" s="74">
        <v>24.3</v>
      </c>
      <c r="DR8" s="73">
        <v>61.2</v>
      </c>
      <c r="DS8" s="73">
        <v>63.6</v>
      </c>
      <c r="DT8" s="73">
        <v>66.7</v>
      </c>
      <c r="DU8" s="73">
        <v>65.599999999999994</v>
      </c>
      <c r="DV8" s="73">
        <v>67.7</v>
      </c>
      <c r="DW8" s="73">
        <v>52.2</v>
      </c>
      <c r="DX8" s="73">
        <v>52.4</v>
      </c>
      <c r="DY8" s="73">
        <v>52.5</v>
      </c>
      <c r="DZ8" s="73">
        <v>53.5</v>
      </c>
      <c r="EA8" s="73">
        <v>54.1</v>
      </c>
      <c r="EB8" s="73">
        <v>52.5</v>
      </c>
      <c r="EC8" s="73">
        <v>69.400000000000006</v>
      </c>
      <c r="ED8" s="73">
        <v>73.3</v>
      </c>
      <c r="EE8" s="73">
        <v>75.7</v>
      </c>
      <c r="EF8" s="73">
        <v>78.599999999999994</v>
      </c>
      <c r="EG8" s="73">
        <v>79.3</v>
      </c>
      <c r="EH8" s="73">
        <v>69.599999999999994</v>
      </c>
      <c r="EI8" s="73">
        <v>69.2</v>
      </c>
      <c r="EJ8" s="73">
        <v>69.7</v>
      </c>
      <c r="EK8" s="73">
        <v>71.3</v>
      </c>
      <c r="EL8" s="73">
        <v>71.400000000000006</v>
      </c>
      <c r="EM8" s="73">
        <v>68.8</v>
      </c>
      <c r="EN8" s="74">
        <v>29522572</v>
      </c>
      <c r="EO8" s="74">
        <v>29137841</v>
      </c>
      <c r="EP8" s="74">
        <v>29083891</v>
      </c>
      <c r="EQ8" s="74">
        <v>29449507</v>
      </c>
      <c r="ER8" s="74">
        <v>29602551</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2020-01-23T00:01:32Z</cp:lastPrinted>
  <dcterms:created xsi:type="dcterms:W3CDTF">2019-12-05T07:38:05Z</dcterms:created>
  <dcterms:modified xsi:type="dcterms:W3CDTF">2020-02-06T04:50:13Z</dcterms:modified>
  <cp:category/>
</cp:coreProperties>
</file>