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8 磯村（公共、国土強靱化、一般補助等・研修会、振興資金、繰出金調査）\★02 公営企業\02_経営比較分析表（駐車場）\02_経営比較分析表\03市→県（修正回答）\02豊橋市（済）\"/>
    </mc:Choice>
  </mc:AlternateContent>
  <workbookProtection workbookAlgorithmName="SHA-512" workbookHashValue="ZAlz4LDzABnQx9BQOkQsv8LvGrCKDbwZNldKkS7I/YeyPAVJDoFAUXOXxrYfEHJ7wPbROv1R0or0+evqctSw+g==" workbookSaltValue="2rh9R3fQaTLrvLbqdgNdD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JV31" i="4"/>
  <c r="JC31" i="4"/>
  <c r="HJ31" i="4"/>
  <c r="GQ31" i="4"/>
  <c r="FE31" i="4"/>
  <c r="EL31" i="4"/>
  <c r="BZ31" i="4"/>
  <c r="BG31" i="4"/>
  <c r="AN31" i="4"/>
  <c r="LJ10" i="4"/>
  <c r="JQ10" i="4"/>
  <c r="HX10" i="4"/>
  <c r="DU10" i="4"/>
  <c r="B10" i="4"/>
  <c r="JQ8" i="4"/>
  <c r="HX8" i="4"/>
  <c r="FJ8" i="4"/>
  <c r="CF8" i="4"/>
  <c r="AQ8" i="4"/>
  <c r="B8" i="4"/>
  <c r="B6" i="4"/>
  <c r="MA51" i="4" l="1"/>
  <c r="MI76" i="4"/>
  <c r="HJ51" i="4"/>
  <c r="MA30" i="4"/>
  <c r="IT76" i="4"/>
  <c r="CS51" i="4"/>
  <c r="HJ30" i="4"/>
  <c r="CS30" i="4"/>
  <c r="BZ76" i="4"/>
  <c r="C11" i="5"/>
  <c r="D11" i="5"/>
  <c r="E11" i="5"/>
  <c r="B11" i="5"/>
  <c r="BK76" i="4" l="1"/>
  <c r="LH51" i="4"/>
  <c r="GQ51" i="4"/>
  <c r="LH30" i="4"/>
  <c r="BZ30" i="4"/>
  <c r="LT76" i="4"/>
  <c r="BZ51" i="4"/>
  <c r="GQ30" i="4"/>
  <c r="IE76" i="4"/>
  <c r="HP76" i="4"/>
  <c r="BG30" i="4"/>
  <c r="KO30" i="4"/>
  <c r="AV76" i="4"/>
  <c r="KO51" i="4"/>
  <c r="LE76" i="4"/>
  <c r="FX30" i="4"/>
  <c r="FX51" i="4"/>
  <c r="BG51" i="4"/>
  <c r="KP76" i="4"/>
  <c r="JV30" i="4"/>
  <c r="HA76" i="4"/>
  <c r="AN51" i="4"/>
  <c r="FE30" i="4"/>
  <c r="AN30" i="4"/>
  <c r="JV51" i="4"/>
  <c r="AG76" i="4"/>
  <c r="FE51" i="4"/>
  <c r="KA76" i="4"/>
  <c r="EL51" i="4"/>
  <c r="JC30" i="4"/>
  <c r="U51" i="4"/>
  <c r="EL30" i="4"/>
  <c r="U30" i="4"/>
  <c r="R76" i="4"/>
  <c r="JC51" i="4"/>
  <c r="GL76"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<sst xmlns="http://schemas.openxmlformats.org/spreadsheetml/2006/main" count="278" uniqueCount="130">
  <si>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</si>
  <si>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</si>
  <si>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</si>
  <si>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</si>
  <si>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</si>
  <si>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</si>
  <si>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</si>
  <si>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</si>
  <si>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</si>
  <si>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</si>
  <si>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</si>
  <si>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</si>
  <si>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</si>
  <si>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</si>
  <si>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</si>
  <si>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</si>
  <si>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</si>
  <si>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</si>
  <si>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</si>
  <si>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</si>
  <si>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</si>
  <si>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</si>
  <si>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</si>
  <si>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</si>
  <si>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</si>
  <si>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</si>
  <si>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</si>
  <si>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</si>
  <si>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</si>
  <si>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</si>
  <si>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</si>
  <si>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</si>
  <si>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</si>
  <si>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</si>
  <si>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</si>
  <si>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</si>
  <si>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</si>
  <si>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</si>
  <si>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</si>
  <si>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</si>
  <si>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</si>
  <si>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</si>
  <si>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</si>
  <si>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</si>
  <si>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</si>
  <si>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</si>
  <si>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</si>
  <si>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</si>
  <si>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</si>
  <si>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</si>
  <si>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</si>
  <si>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</si>
  <si>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</si>
  <si>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</si>
  <si>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</si>
  <si>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</si>
  <si>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</si>
  <si>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</si>
  <si>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</si>
  <si>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</si>
  <si>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</si>
  <si>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</si>
  <si>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</si>
  <si>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</si>
  <si>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</si>
  <si>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</si>
  <si>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</si>
  <si>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</si>
  <si>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</si>
  <si>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</si>
  <si>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</si>
  <si>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</si>
  <si>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</si>
  <si>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</si>
  <si>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</si>
  <si>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</si>
  <si>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</si>
  <si>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</si>
  <si>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</si>
  <si>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</si>
  <si>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</si>
  <si>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</si>
  <si>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</si>
  <si>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</si>
  <si>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</si>
  <si>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</si>
  <si>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</si>
  <si>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</si>
  <si>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</si>
  <si>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</si>
  <si>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</si>
  <si>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</si>
  <si>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</si>
  <si>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</si>
  <si>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</si>
  <si>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</si>
  <si>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</si>
  <si>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</si>
  <si>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</si>
  <si>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</si>
  <si>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</si>
  <si>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</si>
  <si>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</si>
  <si>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</si>
  <si>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</si>
  <si>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</si>
  <si>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</si>
  <si>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</si>
  <si>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豊橋市</t>
  </si>
  <si>
    <t>豊橋市駅前大通公共駐車場（第一）</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</si>
  <si>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</si>
  <si>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</si>
  <si>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</si>
  <si>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</si>
  <si>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</si>
  <si>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</si>
  <si>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</si>
  <si>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</si>
  <si>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</si>
  <si>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</si>
  <si>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</si>
  <si>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</si>
  <si>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</si>
  <si>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</si>
  <si>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</si>
  <si>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</si>
  <si>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・建築後相当年数が経過しており、⑩債務残高は0である。
・平成２８年度に策定した長寿命化計画により、点検、予防保全・改良保全等を効果的に行うことで⑧設備投資見込額の節減及び施設の長寿命化と利便性の向上を図る。
・また、地方公営企業法を適用していないため⑥有形固定資産減価償却費⑨累積欠損金比率については「該当なし」となっている。</t>
    <phoneticPr fontId="5"/>
  </si>
  <si>
    <t>・①収益的収支比率は、平成２８年度のみ平均値を下回っているが、過去５年間、値は減少しつつも１００％以上を維持しており、受益者負担の施設として経常的に黒字経営となっている。
・④売上高ＧＯＰ比率は全国平均より高い率となっているが、平成２６年度以降下降している。この下降傾向は⑤ＥＢＩＴＤＡも同様であり、駐車場周辺の商業施設の減少と、小売店舗のコインパーキングへの業種転換による民間駐車場の増加が大きな要因であると分析する。
・本駐車場周辺では現在再開発事業を行っており、完了するまでは厳しい状況が続くと予想される。
・②他会計補助金比率及び③他会計補助金額はいずれも0であり、他会計からの補助は無い。</t>
    <rPh sb="37" eb="38">
      <t>アタイ</t>
    </rPh>
    <rPh sb="39" eb="41">
      <t>ゲンショウ</t>
    </rPh>
    <phoneticPr fontId="5"/>
  </si>
  <si>
    <t xml:space="preserve">・⑪稼働率は全国平均より高いものの、年々下降傾向となっている。これは上記収益等の状況分析と同様、周辺商業施設の減少と民間駐車場の増加が要因だと考えられる。
・料金は日中の上限打切り制度がなく、周辺店舗の利用者がほとんどであることから高い稼働率であると推測する。
・平成３０年度には、新たに夜間の上限打切り制度を創設したことから、ホームページの活用やＰＲポスターの掲載などによりＰＲを強化し新たな利用を生み出したい。
</t>
    <rPh sb="82" eb="84">
      <t>ニッチュウ</t>
    </rPh>
    <rPh sb="87" eb="89">
      <t>ウチキ</t>
    </rPh>
    <rPh sb="132" eb="134">
      <t>ヘイセイ</t>
    </rPh>
    <rPh sb="136" eb="138">
      <t>ネンド</t>
    </rPh>
    <rPh sb="141" eb="142">
      <t>アラ</t>
    </rPh>
    <rPh sb="144" eb="146">
      <t>ヤカン</t>
    </rPh>
    <rPh sb="147" eb="149">
      <t>ジョウゲン</t>
    </rPh>
    <rPh sb="149" eb="151">
      <t>ウチキ</t>
    </rPh>
    <rPh sb="152" eb="154">
      <t>セイド</t>
    </rPh>
    <rPh sb="155" eb="157">
      <t>ソウセツ</t>
    </rPh>
    <rPh sb="171" eb="173">
      <t>カツヨウ</t>
    </rPh>
    <rPh sb="181" eb="183">
      <t>ケイサイ</t>
    </rPh>
    <rPh sb="191" eb="193">
      <t>キョウカ</t>
    </rPh>
    <rPh sb="194" eb="195">
      <t>アラ</t>
    </rPh>
    <rPh sb="197" eb="199">
      <t>リヨウ</t>
    </rPh>
    <rPh sb="200" eb="201">
      <t>ウ</t>
    </rPh>
    <rPh sb="202" eb="203">
      <t>ダ</t>
    </rPh>
    <phoneticPr fontId="5"/>
  </si>
  <si>
    <r>
      <t>・黒字経営ではあるものの、収益・利用状況とも下降傾向であり、再開発が終わるまでは厳しい状況が続くと予想される。
・施設は建築年数の経過により老朽化が進んでいるが、安心・安全に使い続けられるよう点検・保全を効果的に行っていく。
・厳しい社会情勢が続く中、指定管理制度を活用した効率的な管理運営や、利用者ニーズに合ったサービス体系など、周辺環境の変化に対応した施策により、今後も利益を生み出して</t>
    </r>
    <r>
      <rPr>
        <sz val="11"/>
        <rFont val="ＭＳ ゴシック"/>
        <family val="3"/>
        <charset val="128"/>
      </rPr>
      <t>いく</t>
    </r>
    <r>
      <rPr>
        <sz val="11"/>
        <color theme="1"/>
        <rFont val="ＭＳ ゴシック"/>
        <family val="3"/>
        <charset val="128"/>
      </rPr>
      <t>必要がある。
・経営戦略については、令和２年度に策定予定である。</t>
    </r>
    <rPh sb="190" eb="191">
      <t>ウ</t>
    </rPh>
    <rPh sb="192" eb="193">
      <t>ダ</t>
    </rPh>
    <rPh sb="215" eb="217">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</si>
</sst>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233.5</c:v>
                </c:pt>
                <c:pt idx="1">
                  <c:v>196.4</c:v>
                </c:pt>
                <c:pt idx="2">
                  <c:v>169.6</c:v>
                </c:pt>
                <c:pt idx="3">
                  <c:v>151</c:v>
                </c:pt>
                <c:pt idx="4">
                  <c:v>150.69999999999999</c:v>
                </c:pt>
              </c:numCache>
            </c:numRef>
          </c:val>
          <c:extLst>
            <c:ext xmlns:c16="http://schemas.microsoft.com/office/drawing/2014/chart" uri="{C3380CC4-5D6E-409C-BE32-E72D297353CC}">
              <c16:uniqueId val="{00000000-C7C5-45CF-A676-DCA294EDC1F1}"/>
            </c:ext>
          </c:extLst>
        </c:ser>
        <c:dLbls>
          <c:showLegendKey val="0"/>
          <c:showVal val="0"/>
          <c:showCatName val="0"/>
          <c:showSerName val="0"/>
          <c:showPercent val="0"/>
          <c:showBubbleSize val="0"/>
        </c:dLbls>
        <c:gapWidth val="150"/>
        <c:axId val="323411456"/>
        <c:axId val="32340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C7C5-45CF-A676-DCA294EDC1F1}"/>
            </c:ext>
          </c:extLst>
        </c:ser>
        <c:dLbls>
          <c:showLegendKey val="0"/>
          <c:showVal val="0"/>
          <c:showCatName val="0"/>
          <c:showSerName val="0"/>
          <c:showPercent val="0"/>
          <c:showBubbleSize val="0"/>
        </c:dLbls>
        <c:marker val="1"/>
        <c:smooth val="0"/>
        <c:axId val="323411456"/>
        <c:axId val="323409888"/>
      </c:lineChart>
      <c:dateAx>
        <c:axId val="323411456"/>
        <c:scaling>
          <c:orientation val="minMax"/>
        </c:scaling>
        <c:delete val="1"/>
        <c:axPos val="b"/>
        <c:numFmt formatCode="ge" sourceLinked="1"/>
        <c:majorTickMark val="none"/>
        <c:minorTickMark val="none"/>
        <c:tickLblPos val="none"/>
        <c:crossAx val="323409888"/>
        <c:crosses val="autoZero"/>
        <c:auto val="1"/>
        <c:lblOffset val="100"/>
        <c:baseTimeUnit val="years"/>
      </c:dateAx>
      <c:valAx>
        <c:axId val="32340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41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3BF-4E3F-BA45-3C3FE0A582A7}"/>
            </c:ext>
          </c:extLst>
        </c:ser>
        <c:dLbls>
          <c:showLegendKey val="0"/>
          <c:showVal val="0"/>
          <c:showCatName val="0"/>
          <c:showSerName val="0"/>
          <c:showPercent val="0"/>
          <c:showBubbleSize val="0"/>
        </c:dLbls>
        <c:gapWidth val="150"/>
        <c:axId val="323410280"/>
        <c:axId val="32341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43BF-4E3F-BA45-3C3FE0A582A7}"/>
            </c:ext>
          </c:extLst>
        </c:ser>
        <c:dLbls>
          <c:showLegendKey val="0"/>
          <c:showVal val="0"/>
          <c:showCatName val="0"/>
          <c:showSerName val="0"/>
          <c:showPercent val="0"/>
          <c:showBubbleSize val="0"/>
        </c:dLbls>
        <c:marker val="1"/>
        <c:smooth val="0"/>
        <c:axId val="323410280"/>
        <c:axId val="323415376"/>
      </c:lineChart>
      <c:dateAx>
        <c:axId val="323410280"/>
        <c:scaling>
          <c:orientation val="minMax"/>
        </c:scaling>
        <c:delete val="1"/>
        <c:axPos val="b"/>
        <c:numFmt formatCode="ge" sourceLinked="1"/>
        <c:majorTickMark val="none"/>
        <c:minorTickMark val="none"/>
        <c:tickLblPos val="none"/>
        <c:crossAx val="323415376"/>
        <c:crosses val="autoZero"/>
        <c:auto val="1"/>
        <c:lblOffset val="100"/>
        <c:baseTimeUnit val="years"/>
      </c:dateAx>
      <c:valAx>
        <c:axId val="32341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41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301D-4038-BD87-3BB96E593EED}"/>
            </c:ext>
          </c:extLst>
        </c:ser>
        <c:dLbls>
          <c:showLegendKey val="0"/>
          <c:showVal val="0"/>
          <c:showCatName val="0"/>
          <c:showSerName val="0"/>
          <c:showPercent val="0"/>
          <c:showBubbleSize val="0"/>
        </c:dLbls>
        <c:gapWidth val="150"/>
        <c:axId val="323414984"/>
        <c:axId val="32341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01D-4038-BD87-3BB96E593EED}"/>
            </c:ext>
          </c:extLst>
        </c:ser>
        <c:dLbls>
          <c:showLegendKey val="0"/>
          <c:showVal val="0"/>
          <c:showCatName val="0"/>
          <c:showSerName val="0"/>
          <c:showPercent val="0"/>
          <c:showBubbleSize val="0"/>
        </c:dLbls>
        <c:marker val="1"/>
        <c:smooth val="0"/>
        <c:axId val="323414984"/>
        <c:axId val="323416944"/>
      </c:lineChart>
      <c:dateAx>
        <c:axId val="323414984"/>
        <c:scaling>
          <c:orientation val="minMax"/>
        </c:scaling>
        <c:delete val="1"/>
        <c:axPos val="b"/>
        <c:numFmt formatCode="ge" sourceLinked="1"/>
        <c:majorTickMark val="none"/>
        <c:minorTickMark val="none"/>
        <c:tickLblPos val="none"/>
        <c:crossAx val="323416944"/>
        <c:crosses val="autoZero"/>
        <c:auto val="1"/>
        <c:lblOffset val="100"/>
        <c:baseTimeUnit val="years"/>
      </c:dateAx>
      <c:valAx>
        <c:axId val="32341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414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174-43F2-A493-D457F9FC665E}"/>
            </c:ext>
          </c:extLst>
        </c:ser>
        <c:dLbls>
          <c:showLegendKey val="0"/>
          <c:showVal val="0"/>
          <c:showCatName val="0"/>
          <c:showSerName val="0"/>
          <c:showPercent val="0"/>
          <c:showBubbleSize val="0"/>
        </c:dLbls>
        <c:gapWidth val="150"/>
        <c:axId val="323412240"/>
        <c:axId val="32341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174-43F2-A493-D457F9FC665E}"/>
            </c:ext>
          </c:extLst>
        </c:ser>
        <c:dLbls>
          <c:showLegendKey val="0"/>
          <c:showVal val="0"/>
          <c:showCatName val="0"/>
          <c:showSerName val="0"/>
          <c:showPercent val="0"/>
          <c:showBubbleSize val="0"/>
        </c:dLbls>
        <c:marker val="1"/>
        <c:smooth val="0"/>
        <c:axId val="323412240"/>
        <c:axId val="323417336"/>
      </c:lineChart>
      <c:dateAx>
        <c:axId val="323412240"/>
        <c:scaling>
          <c:orientation val="minMax"/>
        </c:scaling>
        <c:delete val="1"/>
        <c:axPos val="b"/>
        <c:numFmt formatCode="ge" sourceLinked="1"/>
        <c:majorTickMark val="none"/>
        <c:minorTickMark val="none"/>
        <c:tickLblPos val="none"/>
        <c:crossAx val="323417336"/>
        <c:crosses val="autoZero"/>
        <c:auto val="1"/>
        <c:lblOffset val="100"/>
        <c:baseTimeUnit val="years"/>
      </c:dateAx>
      <c:valAx>
        <c:axId val="323417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41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265-4DF9-8382-3E190DB630A9}"/>
            </c:ext>
          </c:extLst>
        </c:ser>
        <c:dLbls>
          <c:showLegendKey val="0"/>
          <c:showVal val="0"/>
          <c:showCatName val="0"/>
          <c:showSerName val="0"/>
          <c:showPercent val="0"/>
          <c:showBubbleSize val="0"/>
        </c:dLbls>
        <c:gapWidth val="150"/>
        <c:axId val="323413808"/>
        <c:axId val="32341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D265-4DF9-8382-3E190DB630A9}"/>
            </c:ext>
          </c:extLst>
        </c:ser>
        <c:dLbls>
          <c:showLegendKey val="0"/>
          <c:showVal val="0"/>
          <c:showCatName val="0"/>
          <c:showSerName val="0"/>
          <c:showPercent val="0"/>
          <c:showBubbleSize val="0"/>
        </c:dLbls>
        <c:marker val="1"/>
        <c:smooth val="0"/>
        <c:axId val="323413808"/>
        <c:axId val="323414200"/>
      </c:lineChart>
      <c:dateAx>
        <c:axId val="323413808"/>
        <c:scaling>
          <c:orientation val="minMax"/>
        </c:scaling>
        <c:delete val="1"/>
        <c:axPos val="b"/>
        <c:numFmt formatCode="ge" sourceLinked="1"/>
        <c:majorTickMark val="none"/>
        <c:minorTickMark val="none"/>
        <c:tickLblPos val="none"/>
        <c:crossAx val="323414200"/>
        <c:crosses val="autoZero"/>
        <c:auto val="1"/>
        <c:lblOffset val="100"/>
        <c:baseTimeUnit val="years"/>
      </c:dateAx>
      <c:valAx>
        <c:axId val="323414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41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1B3-46D2-A95E-8F522275D9FA}"/>
            </c:ext>
          </c:extLst>
        </c:ser>
        <c:dLbls>
          <c:showLegendKey val="0"/>
          <c:showVal val="0"/>
          <c:showCatName val="0"/>
          <c:showSerName val="0"/>
          <c:showPercent val="0"/>
          <c:showBubbleSize val="0"/>
        </c:dLbls>
        <c:gapWidth val="150"/>
        <c:axId val="323413024"/>
        <c:axId val="32341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31B3-46D2-A95E-8F522275D9FA}"/>
            </c:ext>
          </c:extLst>
        </c:ser>
        <c:dLbls>
          <c:showLegendKey val="0"/>
          <c:showVal val="0"/>
          <c:showCatName val="0"/>
          <c:showSerName val="0"/>
          <c:showPercent val="0"/>
          <c:showBubbleSize val="0"/>
        </c:dLbls>
        <c:marker val="1"/>
        <c:smooth val="0"/>
        <c:axId val="323413024"/>
        <c:axId val="323413416"/>
      </c:lineChart>
      <c:dateAx>
        <c:axId val="323413024"/>
        <c:scaling>
          <c:orientation val="minMax"/>
        </c:scaling>
        <c:delete val="1"/>
        <c:axPos val="b"/>
        <c:numFmt formatCode="ge" sourceLinked="1"/>
        <c:majorTickMark val="none"/>
        <c:minorTickMark val="none"/>
        <c:tickLblPos val="none"/>
        <c:crossAx val="323413416"/>
        <c:crosses val="autoZero"/>
        <c:auto val="1"/>
        <c:lblOffset val="100"/>
        <c:baseTimeUnit val="years"/>
      </c:dateAx>
      <c:valAx>
        <c:axId val="323413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41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331.3</c:v>
                </c:pt>
                <c:pt idx="1">
                  <c:v>309.3</c:v>
                </c:pt>
                <c:pt idx="2">
                  <c:v>299.3</c:v>
                </c:pt>
                <c:pt idx="3">
                  <c:v>278</c:v>
                </c:pt>
                <c:pt idx="4">
                  <c:v>260.7</c:v>
                </c:pt>
              </c:numCache>
            </c:numRef>
          </c:val>
          <c:extLst>
            <c:ext xmlns:c16="http://schemas.microsoft.com/office/drawing/2014/chart" uri="{C3380CC4-5D6E-409C-BE32-E72D297353CC}">
              <c16:uniqueId val="{00000000-A1B4-4C8D-B364-4517B8138DE5}"/>
            </c:ext>
          </c:extLst>
        </c:ser>
        <c:dLbls>
          <c:showLegendKey val="0"/>
          <c:showVal val="0"/>
          <c:showCatName val="0"/>
          <c:showSerName val="0"/>
          <c:showPercent val="0"/>
          <c:showBubbleSize val="0"/>
        </c:dLbls>
        <c:gapWidth val="150"/>
        <c:axId val="269773248"/>
        <c:axId val="32504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A1B4-4C8D-B364-4517B8138DE5}"/>
            </c:ext>
          </c:extLst>
        </c:ser>
        <c:dLbls>
          <c:showLegendKey val="0"/>
          <c:showVal val="0"/>
          <c:showCatName val="0"/>
          <c:showSerName val="0"/>
          <c:showPercent val="0"/>
          <c:showBubbleSize val="0"/>
        </c:dLbls>
        <c:marker val="1"/>
        <c:smooth val="0"/>
        <c:axId val="269773248"/>
        <c:axId val="325047160"/>
      </c:lineChart>
      <c:dateAx>
        <c:axId val="269773248"/>
        <c:scaling>
          <c:orientation val="minMax"/>
        </c:scaling>
        <c:delete val="1"/>
        <c:axPos val="b"/>
        <c:numFmt formatCode="ge" sourceLinked="1"/>
        <c:majorTickMark val="none"/>
        <c:minorTickMark val="none"/>
        <c:tickLblPos val="none"/>
        <c:crossAx val="325047160"/>
        <c:crosses val="autoZero"/>
        <c:auto val="1"/>
        <c:lblOffset val="100"/>
        <c:baseTimeUnit val="years"/>
      </c:dateAx>
      <c:valAx>
        <c:axId val="325047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77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59.1</c:v>
                </c:pt>
                <c:pt idx="1">
                  <c:v>55.1</c:v>
                </c:pt>
                <c:pt idx="2">
                  <c:v>45</c:v>
                </c:pt>
                <c:pt idx="3">
                  <c:v>37.6</c:v>
                </c:pt>
                <c:pt idx="4">
                  <c:v>37.200000000000003</c:v>
                </c:pt>
              </c:numCache>
            </c:numRef>
          </c:val>
          <c:extLst>
            <c:ext xmlns:c16="http://schemas.microsoft.com/office/drawing/2014/chart" uri="{C3380CC4-5D6E-409C-BE32-E72D297353CC}">
              <c16:uniqueId val="{00000000-FCB2-4AE3-86EE-DA58CB6076FB}"/>
            </c:ext>
          </c:extLst>
        </c:ser>
        <c:dLbls>
          <c:showLegendKey val="0"/>
          <c:showVal val="0"/>
          <c:showCatName val="0"/>
          <c:showSerName val="0"/>
          <c:showPercent val="0"/>
          <c:showBubbleSize val="0"/>
        </c:dLbls>
        <c:gapWidth val="150"/>
        <c:axId val="325049120"/>
        <c:axId val="32505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FCB2-4AE3-86EE-DA58CB6076FB}"/>
            </c:ext>
          </c:extLst>
        </c:ser>
        <c:dLbls>
          <c:showLegendKey val="0"/>
          <c:showVal val="0"/>
          <c:showCatName val="0"/>
          <c:showSerName val="0"/>
          <c:showPercent val="0"/>
          <c:showBubbleSize val="0"/>
        </c:dLbls>
        <c:marker val="1"/>
        <c:smooth val="0"/>
        <c:axId val="325049120"/>
        <c:axId val="325054216"/>
      </c:lineChart>
      <c:dateAx>
        <c:axId val="325049120"/>
        <c:scaling>
          <c:orientation val="minMax"/>
        </c:scaling>
        <c:delete val="1"/>
        <c:axPos val="b"/>
        <c:numFmt formatCode="ge" sourceLinked="1"/>
        <c:majorTickMark val="none"/>
        <c:minorTickMark val="none"/>
        <c:tickLblPos val="none"/>
        <c:crossAx val="325054216"/>
        <c:crosses val="autoZero"/>
        <c:auto val="1"/>
        <c:lblOffset val="100"/>
        <c:baseTimeUnit val="years"/>
      </c:dateAx>
      <c:valAx>
        <c:axId val="325054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04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33653</c:v>
                </c:pt>
                <c:pt idx="1">
                  <c:v>26272</c:v>
                </c:pt>
                <c:pt idx="2">
                  <c:v>21492</c:v>
                </c:pt>
                <c:pt idx="3">
                  <c:v>16642</c:v>
                </c:pt>
                <c:pt idx="4">
                  <c:v>15230</c:v>
                </c:pt>
              </c:numCache>
            </c:numRef>
          </c:val>
          <c:extLst>
            <c:ext xmlns:c16="http://schemas.microsoft.com/office/drawing/2014/chart" uri="{C3380CC4-5D6E-409C-BE32-E72D297353CC}">
              <c16:uniqueId val="{00000000-29E1-4B35-B2AD-5041E5F4895D}"/>
            </c:ext>
          </c:extLst>
        </c:ser>
        <c:dLbls>
          <c:showLegendKey val="0"/>
          <c:showVal val="0"/>
          <c:showCatName val="0"/>
          <c:showSerName val="0"/>
          <c:showPercent val="0"/>
          <c:showBubbleSize val="0"/>
        </c:dLbls>
        <c:gapWidth val="150"/>
        <c:axId val="325053432"/>
        <c:axId val="32505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29E1-4B35-B2AD-5041E5F4895D}"/>
            </c:ext>
          </c:extLst>
        </c:ser>
        <c:dLbls>
          <c:showLegendKey val="0"/>
          <c:showVal val="0"/>
          <c:showCatName val="0"/>
          <c:showSerName val="0"/>
          <c:showPercent val="0"/>
          <c:showBubbleSize val="0"/>
        </c:dLbls>
        <c:marker val="1"/>
        <c:smooth val="0"/>
        <c:axId val="325053432"/>
        <c:axId val="325053040"/>
      </c:lineChart>
      <c:dateAx>
        <c:axId val="325053432"/>
        <c:scaling>
          <c:orientation val="minMax"/>
        </c:scaling>
        <c:delete val="1"/>
        <c:axPos val="b"/>
        <c:numFmt formatCode="ge" sourceLinked="1"/>
        <c:majorTickMark val="none"/>
        <c:minorTickMark val="none"/>
        <c:tickLblPos val="none"/>
        <c:crossAx val="325053040"/>
        <c:crosses val="autoZero"/>
        <c:auto val="1"/>
        <c:lblOffset val="100"/>
        <c:baseTimeUnit val="years"/>
      </c:dateAx>
      <c:valAx>
        <c:axId val="325053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505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4" t="str">
        <f>データ!H6&amp;"　"&amp;データ!I6</f>
        <v>愛知県豊橋市　豊橋市駅前大通公共駐車場（第一）</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Ａ２Ｂ１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商業施設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4746</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10</v>
      </c>
      <c r="NE8" s="136"/>
      <c r="NF8" s="9" t="s">
        <v>11</v>
      </c>
      <c r="NG8" s="10"/>
      <c r="NH8" s="10"/>
      <c r="NI8" s="10"/>
      <c r="NJ8" s="10"/>
      <c r="NK8" s="10"/>
      <c r="NL8" s="10"/>
      <c r="NM8" s="10"/>
      <c r="NN8" s="10"/>
      <c r="NO8" s="10"/>
      <c r="NP8" s="10"/>
      <c r="NQ8" s="11"/>
    </row>
    <row r="9" spans="1:382"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19</v>
      </c>
      <c r="NE9" s="142"/>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116</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地下式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49</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150</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300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代行制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32"/>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23</v>
      </c>
      <c r="NE11" s="133"/>
      <c r="NF11" s="133"/>
      <c r="NG11" s="133"/>
      <c r="NH11" s="133"/>
      <c r="NI11" s="133"/>
      <c r="NJ11" s="133"/>
      <c r="NK11" s="133"/>
      <c r="NL11" s="133"/>
      <c r="NM11" s="133"/>
      <c r="NN11" s="133"/>
      <c r="NO11" s="133"/>
      <c r="NP11" s="133"/>
      <c r="NQ11" s="133"/>
      <c r="NR11" s="133"/>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15">
      <c r="A14" s="18"/>
      <c r="B14" s="6"/>
      <c r="C14" s="7"/>
      <c r="D14" s="7"/>
      <c r="E14" s="7"/>
      <c r="F14" s="7"/>
      <c r="G14" s="7"/>
      <c r="H14" s="118" t="s">
        <v>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233.5</v>
      </c>
      <c r="V31" s="110"/>
      <c r="W31" s="110"/>
      <c r="X31" s="110"/>
      <c r="Y31" s="110"/>
      <c r="Z31" s="110"/>
      <c r="AA31" s="110"/>
      <c r="AB31" s="110"/>
      <c r="AC31" s="110"/>
      <c r="AD31" s="110"/>
      <c r="AE31" s="110"/>
      <c r="AF31" s="110"/>
      <c r="AG31" s="110"/>
      <c r="AH31" s="110"/>
      <c r="AI31" s="110"/>
      <c r="AJ31" s="110"/>
      <c r="AK31" s="110"/>
      <c r="AL31" s="110"/>
      <c r="AM31" s="110"/>
      <c r="AN31" s="110">
        <f>データ!Z7</f>
        <v>196.4</v>
      </c>
      <c r="AO31" s="110"/>
      <c r="AP31" s="110"/>
      <c r="AQ31" s="110"/>
      <c r="AR31" s="110"/>
      <c r="AS31" s="110"/>
      <c r="AT31" s="110"/>
      <c r="AU31" s="110"/>
      <c r="AV31" s="110"/>
      <c r="AW31" s="110"/>
      <c r="AX31" s="110"/>
      <c r="AY31" s="110"/>
      <c r="AZ31" s="110"/>
      <c r="BA31" s="110"/>
      <c r="BB31" s="110"/>
      <c r="BC31" s="110"/>
      <c r="BD31" s="110"/>
      <c r="BE31" s="110"/>
      <c r="BF31" s="110"/>
      <c r="BG31" s="110">
        <f>データ!AA7</f>
        <v>169.6</v>
      </c>
      <c r="BH31" s="110"/>
      <c r="BI31" s="110"/>
      <c r="BJ31" s="110"/>
      <c r="BK31" s="110"/>
      <c r="BL31" s="110"/>
      <c r="BM31" s="110"/>
      <c r="BN31" s="110"/>
      <c r="BO31" s="110"/>
      <c r="BP31" s="110"/>
      <c r="BQ31" s="110"/>
      <c r="BR31" s="110"/>
      <c r="BS31" s="110"/>
      <c r="BT31" s="110"/>
      <c r="BU31" s="110"/>
      <c r="BV31" s="110"/>
      <c r="BW31" s="110"/>
      <c r="BX31" s="110"/>
      <c r="BY31" s="110"/>
      <c r="BZ31" s="110">
        <f>データ!AB7</f>
        <v>151</v>
      </c>
      <c r="CA31" s="110"/>
      <c r="CB31" s="110"/>
      <c r="CC31" s="110"/>
      <c r="CD31" s="110"/>
      <c r="CE31" s="110"/>
      <c r="CF31" s="110"/>
      <c r="CG31" s="110"/>
      <c r="CH31" s="110"/>
      <c r="CI31" s="110"/>
      <c r="CJ31" s="110"/>
      <c r="CK31" s="110"/>
      <c r="CL31" s="110"/>
      <c r="CM31" s="110"/>
      <c r="CN31" s="110"/>
      <c r="CO31" s="110"/>
      <c r="CP31" s="110"/>
      <c r="CQ31" s="110"/>
      <c r="CR31" s="110"/>
      <c r="CS31" s="110">
        <f>データ!AC7</f>
        <v>150.69999999999999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331.3</v>
      </c>
      <c r="JD31" s="81"/>
      <c r="JE31" s="81"/>
      <c r="JF31" s="81"/>
      <c r="JG31" s="81"/>
      <c r="JH31" s="81"/>
      <c r="JI31" s="81"/>
      <c r="JJ31" s="81"/>
      <c r="JK31" s="81"/>
      <c r="JL31" s="81"/>
      <c r="JM31" s="81"/>
      <c r="JN31" s="81"/>
      <c r="JO31" s="81"/>
      <c r="JP31" s="81"/>
      <c r="JQ31" s="81"/>
      <c r="JR31" s="81"/>
      <c r="JS31" s="81"/>
      <c r="JT31" s="81"/>
      <c r="JU31" s="82"/>
      <c r="JV31" s="80">
        <f>データ!DL7</f>
        <v>309.3</v>
      </c>
      <c r="JW31" s="81"/>
      <c r="JX31" s="81"/>
      <c r="JY31" s="81"/>
      <c r="JZ31" s="81"/>
      <c r="KA31" s="81"/>
      <c r="KB31" s="81"/>
      <c r="KC31" s="81"/>
      <c r="KD31" s="81"/>
      <c r="KE31" s="81"/>
      <c r="KF31" s="81"/>
      <c r="KG31" s="81"/>
      <c r="KH31" s="81"/>
      <c r="KI31" s="81"/>
      <c r="KJ31" s="81"/>
      <c r="KK31" s="81"/>
      <c r="KL31" s="81"/>
      <c r="KM31" s="81"/>
      <c r="KN31" s="82"/>
      <c r="KO31" s="80">
        <f>データ!DM7</f>
        <v>299.3</v>
      </c>
      <c r="KP31" s="81"/>
      <c r="KQ31" s="81"/>
      <c r="KR31" s="81"/>
      <c r="KS31" s="81"/>
      <c r="KT31" s="81"/>
      <c r="KU31" s="81"/>
      <c r="KV31" s="81"/>
      <c r="KW31" s="81"/>
      <c r="KX31" s="81"/>
      <c r="KY31" s="81"/>
      <c r="KZ31" s="81"/>
      <c r="LA31" s="81"/>
      <c r="LB31" s="81"/>
      <c r="LC31" s="81"/>
      <c r="LD31" s="81"/>
      <c r="LE31" s="81"/>
      <c r="LF31" s="81"/>
      <c r="LG31" s="82"/>
      <c r="LH31" s="80">
        <f>データ!DN7</f>
        <v>278</v>
      </c>
      <c r="LI31" s="81"/>
      <c r="LJ31" s="81"/>
      <c r="LK31" s="81"/>
      <c r="LL31" s="81"/>
      <c r="LM31" s="81"/>
      <c r="LN31" s="81"/>
      <c r="LO31" s="81"/>
      <c r="LP31" s="81"/>
      <c r="LQ31" s="81"/>
      <c r="LR31" s="81"/>
      <c r="LS31" s="81"/>
      <c r="LT31" s="81"/>
      <c r="LU31" s="81"/>
      <c r="LV31" s="81"/>
      <c r="LW31" s="81"/>
      <c r="LX31" s="81"/>
      <c r="LY31" s="81"/>
      <c r="LZ31" s="82"/>
      <c r="MA31" s="80">
        <f>データ!DO7</f>
        <v>260.7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128</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59.1</v>
      </c>
      <c r="EM52" s="110"/>
      <c r="EN52" s="110"/>
      <c r="EO52" s="110"/>
      <c r="EP52" s="110"/>
      <c r="EQ52" s="110"/>
      <c r="ER52" s="110"/>
      <c r="ES52" s="110"/>
      <c r="ET52" s="110"/>
      <c r="EU52" s="110"/>
      <c r="EV52" s="110"/>
      <c r="EW52" s="110"/>
      <c r="EX52" s="110"/>
      <c r="EY52" s="110"/>
      <c r="EZ52" s="110"/>
      <c r="FA52" s="110"/>
      <c r="FB52" s="110"/>
      <c r="FC52" s="110"/>
      <c r="FD52" s="110"/>
      <c r="FE52" s="110">
        <f>データ!BG7</f>
        <v>55.1</v>
      </c>
      <c r="FF52" s="110"/>
      <c r="FG52" s="110"/>
      <c r="FH52" s="110"/>
      <c r="FI52" s="110"/>
      <c r="FJ52" s="110"/>
      <c r="FK52" s="110"/>
      <c r="FL52" s="110"/>
      <c r="FM52" s="110"/>
      <c r="FN52" s="110"/>
      <c r="FO52" s="110"/>
      <c r="FP52" s="110"/>
      <c r="FQ52" s="110"/>
      <c r="FR52" s="110"/>
      <c r="FS52" s="110"/>
      <c r="FT52" s="110"/>
      <c r="FU52" s="110"/>
      <c r="FV52" s="110"/>
      <c r="FW52" s="110"/>
      <c r="FX52" s="110">
        <f>データ!BH7</f>
        <v>45</v>
      </c>
      <c r="FY52" s="110"/>
      <c r="FZ52" s="110"/>
      <c r="GA52" s="110"/>
      <c r="GB52" s="110"/>
      <c r="GC52" s="110"/>
      <c r="GD52" s="110"/>
      <c r="GE52" s="110"/>
      <c r="GF52" s="110"/>
      <c r="GG52" s="110"/>
      <c r="GH52" s="110"/>
      <c r="GI52" s="110"/>
      <c r="GJ52" s="110"/>
      <c r="GK52" s="110"/>
      <c r="GL52" s="110"/>
      <c r="GM52" s="110"/>
      <c r="GN52" s="110"/>
      <c r="GO52" s="110"/>
      <c r="GP52" s="110"/>
      <c r="GQ52" s="110">
        <f>データ!BI7</f>
        <v>37.6</v>
      </c>
      <c r="GR52" s="110"/>
      <c r="GS52" s="110"/>
      <c r="GT52" s="110"/>
      <c r="GU52" s="110"/>
      <c r="GV52" s="110"/>
      <c r="GW52" s="110"/>
      <c r="GX52" s="110"/>
      <c r="GY52" s="110"/>
      <c r="GZ52" s="110"/>
      <c r="HA52" s="110"/>
      <c r="HB52" s="110"/>
      <c r="HC52" s="110"/>
      <c r="HD52" s="110"/>
      <c r="HE52" s="110"/>
      <c r="HF52" s="110"/>
      <c r="HG52" s="110"/>
      <c r="HH52" s="110"/>
      <c r="HI52" s="110"/>
      <c r="HJ52" s="110">
        <f>データ!BJ7</f>
        <v>37.200000000000003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33653</v>
      </c>
      <c r="JD52" s="106"/>
      <c r="JE52" s="106"/>
      <c r="JF52" s="106"/>
      <c r="JG52" s="106"/>
      <c r="JH52" s="106"/>
      <c r="JI52" s="106"/>
      <c r="JJ52" s="106"/>
      <c r="JK52" s="106"/>
      <c r="JL52" s="106"/>
      <c r="JM52" s="106"/>
      <c r="JN52" s="106"/>
      <c r="JO52" s="106"/>
      <c r="JP52" s="106"/>
      <c r="JQ52" s="106"/>
      <c r="JR52" s="106"/>
      <c r="JS52" s="106"/>
      <c r="JT52" s="106"/>
      <c r="JU52" s="106"/>
      <c r="JV52" s="106">
        <f>データ!BR7</f>
        <v>26272</v>
      </c>
      <c r="JW52" s="106"/>
      <c r="JX52" s="106"/>
      <c r="JY52" s="106"/>
      <c r="JZ52" s="106"/>
      <c r="KA52" s="106"/>
      <c r="KB52" s="106"/>
      <c r="KC52" s="106"/>
      <c r="KD52" s="106"/>
      <c r="KE52" s="106"/>
      <c r="KF52" s="106"/>
      <c r="KG52" s="106"/>
      <c r="KH52" s="106"/>
      <c r="KI52" s="106"/>
      <c r="KJ52" s="106"/>
      <c r="KK52" s="106"/>
      <c r="KL52" s="106"/>
      <c r="KM52" s="106"/>
      <c r="KN52" s="106"/>
      <c r="KO52" s="106">
        <f>データ!BS7</f>
        <v>21492</v>
      </c>
      <c r="KP52" s="106"/>
      <c r="KQ52" s="106"/>
      <c r="KR52" s="106"/>
      <c r="KS52" s="106"/>
      <c r="KT52" s="106"/>
      <c r="KU52" s="106"/>
      <c r="KV52" s="106"/>
      <c r="KW52" s="106"/>
      <c r="KX52" s="106"/>
      <c r="KY52" s="106"/>
      <c r="KZ52" s="106"/>
      <c r="LA52" s="106"/>
      <c r="LB52" s="106"/>
      <c r="LC52" s="106"/>
      <c r="LD52" s="106"/>
      <c r="LE52" s="106"/>
      <c r="LF52" s="106"/>
      <c r="LG52" s="106"/>
      <c r="LH52" s="106">
        <f>データ!BT7</f>
        <v>16642</v>
      </c>
      <c r="LI52" s="106"/>
      <c r="LJ52" s="106"/>
      <c r="LK52" s="106"/>
      <c r="LL52" s="106"/>
      <c r="LM52" s="106"/>
      <c r="LN52" s="106"/>
      <c r="LO52" s="106"/>
      <c r="LP52" s="106"/>
      <c r="LQ52" s="106"/>
      <c r="LR52" s="106"/>
      <c r="LS52" s="106"/>
      <c r="LT52" s="106"/>
      <c r="LU52" s="106"/>
      <c r="LV52" s="106"/>
      <c r="LW52" s="106"/>
      <c r="LX52" s="106"/>
      <c r="LY52" s="106"/>
      <c r="LZ52" s="106"/>
      <c r="MA52" s="106">
        <f>データ!BU7</f>
        <v>15230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18" t="s">
        <v>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1019823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228613</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OVgOJAl9BgL4Hcyl85bQkk90YOnEiiU223fqAYyr33PDZpKR1aNH2O73yN0gxa1GoDjHDqc70GeS98pWxj4z9A==" saltValue="hyLUM7Wxc0YOTxA2zzOBg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9" t="s">
        <v>58</v>
      </c>
      <c r="I3" s="150"/>
      <c r="J3" s="150"/>
      <c r="K3" s="150"/>
      <c r="L3" s="150"/>
      <c r="M3" s="150"/>
      <c r="N3" s="150"/>
      <c r="O3" s="150"/>
      <c r="P3" s="150"/>
      <c r="Q3" s="150"/>
      <c r="R3" s="150"/>
      <c r="S3" s="150"/>
      <c r="T3" s="150"/>
      <c r="U3" s="150"/>
      <c r="V3" s="150"/>
      <c r="W3" s="150"/>
      <c r="X3" s="150"/>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51"/>
      <c r="I4" s="152"/>
      <c r="J4" s="152"/>
      <c r="K4" s="152"/>
      <c r="L4" s="152"/>
      <c r="M4" s="152"/>
      <c r="N4" s="152"/>
      <c r="O4" s="152"/>
      <c r="P4" s="152"/>
      <c r="Q4" s="152"/>
      <c r="R4" s="152"/>
      <c r="S4" s="152"/>
      <c r="T4" s="152"/>
      <c r="U4" s="152"/>
      <c r="V4" s="152"/>
      <c r="W4" s="152"/>
      <c r="X4" s="152"/>
      <c r="Y4" s="146" t="s">
        <v>62</v>
      </c>
      <c r="Z4" s="147"/>
      <c r="AA4" s="147"/>
      <c r="AB4" s="147"/>
      <c r="AC4" s="147"/>
      <c r="AD4" s="147"/>
      <c r="AE4" s="147"/>
      <c r="AF4" s="147"/>
      <c r="AG4" s="147"/>
      <c r="AH4" s="147"/>
      <c r="AI4" s="148"/>
      <c r="AJ4" s="153" t="s">
        <v>63</v>
      </c>
      <c r="AK4" s="153"/>
      <c r="AL4" s="153"/>
      <c r="AM4" s="153"/>
      <c r="AN4" s="153"/>
      <c r="AO4" s="153"/>
      <c r="AP4" s="153"/>
      <c r="AQ4" s="153"/>
      <c r="AR4" s="153"/>
      <c r="AS4" s="153"/>
      <c r="AT4" s="153"/>
      <c r="AU4" s="154" t="s">
        <v>64</v>
      </c>
      <c r="AV4" s="153"/>
      <c r="AW4" s="153"/>
      <c r="AX4" s="153"/>
      <c r="AY4" s="153"/>
      <c r="AZ4" s="153"/>
      <c r="BA4" s="153"/>
      <c r="BB4" s="153"/>
      <c r="BC4" s="153"/>
      <c r="BD4" s="153"/>
      <c r="BE4" s="153"/>
      <c r="BF4" s="153" t="s">
        <v>65</v>
      </c>
      <c r="BG4" s="153"/>
      <c r="BH4" s="153"/>
      <c r="BI4" s="153"/>
      <c r="BJ4" s="153"/>
      <c r="BK4" s="153"/>
      <c r="BL4" s="153"/>
      <c r="BM4" s="153"/>
      <c r="BN4" s="153"/>
      <c r="BO4" s="153"/>
      <c r="BP4" s="153"/>
      <c r="BQ4" s="154" t="s">
        <v>66</v>
      </c>
      <c r="BR4" s="153"/>
      <c r="BS4" s="153"/>
      <c r="BT4" s="153"/>
      <c r="BU4" s="153"/>
      <c r="BV4" s="153"/>
      <c r="BW4" s="153"/>
      <c r="BX4" s="153"/>
      <c r="BY4" s="153"/>
      <c r="BZ4" s="153"/>
      <c r="CA4" s="153"/>
      <c r="CB4" s="153" t="s">
        <v>67</v>
      </c>
      <c r="CC4" s="153"/>
      <c r="CD4" s="153"/>
      <c r="CE4" s="153"/>
      <c r="CF4" s="153"/>
      <c r="CG4" s="153"/>
      <c r="CH4" s="153"/>
      <c r="CI4" s="153"/>
      <c r="CJ4" s="153"/>
      <c r="CK4" s="153"/>
      <c r="CL4" s="153"/>
      <c r="CM4" s="155" t="s">
        <v>68</v>
      </c>
      <c r="CN4" s="155" t="s">
        <v>69</v>
      </c>
      <c r="CO4" s="146" t="s">
        <v>70</v>
      </c>
      <c r="CP4" s="147"/>
      <c r="CQ4" s="147"/>
      <c r="CR4" s="147"/>
      <c r="CS4" s="147"/>
      <c r="CT4" s="147"/>
      <c r="CU4" s="147"/>
      <c r="CV4" s="147"/>
      <c r="CW4" s="147"/>
      <c r="CX4" s="147"/>
      <c r="CY4" s="148"/>
      <c r="CZ4" s="153" t="s">
        <v>71</v>
      </c>
      <c r="DA4" s="153"/>
      <c r="DB4" s="153"/>
      <c r="DC4" s="153"/>
      <c r="DD4" s="153"/>
      <c r="DE4" s="153"/>
      <c r="DF4" s="153"/>
      <c r="DG4" s="153"/>
      <c r="DH4" s="153"/>
      <c r="DI4" s="153"/>
      <c r="DJ4" s="153"/>
      <c r="DK4" s="146" t="s">
        <v>72</v>
      </c>
      <c r="DL4" s="147"/>
      <c r="DM4" s="147"/>
      <c r="DN4" s="147"/>
      <c r="DO4" s="147"/>
      <c r="DP4" s="147"/>
      <c r="DQ4" s="147"/>
      <c r="DR4" s="147"/>
      <c r="DS4" s="147"/>
      <c r="DT4" s="147"/>
      <c r="DU4" s="148"/>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99</v>
      </c>
      <c r="AO5" s="59" t="s">
        <v>93</v>
      </c>
      <c r="AP5" s="59" t="s">
        <v>94</v>
      </c>
      <c r="AQ5" s="59" t="s">
        <v>95</v>
      </c>
      <c r="AR5" s="59" t="s">
        <v>96</v>
      </c>
      <c r="AS5" s="59" t="s">
        <v>97</v>
      </c>
      <c r="AT5" s="59" t="s">
        <v>98</v>
      </c>
      <c r="AU5" s="59" t="s">
        <v>88</v>
      </c>
      <c r="AV5" s="59" t="s">
        <v>89</v>
      </c>
      <c r="AW5" s="59" t="s">
        <v>90</v>
      </c>
      <c r="AX5" s="59" t="s">
        <v>91</v>
      </c>
      <c r="AY5" s="59" t="s">
        <v>99</v>
      </c>
      <c r="AZ5" s="59" t="s">
        <v>93</v>
      </c>
      <c r="BA5" s="59" t="s">
        <v>94</v>
      </c>
      <c r="BB5" s="59" t="s">
        <v>95</v>
      </c>
      <c r="BC5" s="59" t="s">
        <v>96</v>
      </c>
      <c r="BD5" s="59" t="s">
        <v>97</v>
      </c>
      <c r="BE5" s="59" t="s">
        <v>98</v>
      </c>
      <c r="BF5" s="59" t="s">
        <v>88</v>
      </c>
      <c r="BG5" s="59" t="s">
        <v>89</v>
      </c>
      <c r="BH5" s="59" t="s">
        <v>90</v>
      </c>
      <c r="BI5" s="59" t="s">
        <v>91</v>
      </c>
      <c r="BJ5" s="59" t="s">
        <v>99</v>
      </c>
      <c r="BK5" s="59" t="s">
        <v>93</v>
      </c>
      <c r="BL5" s="59" t="s">
        <v>94</v>
      </c>
      <c r="BM5" s="59" t="s">
        <v>95</v>
      </c>
      <c r="BN5" s="59" t="s">
        <v>96</v>
      </c>
      <c r="BO5" s="59" t="s">
        <v>97</v>
      </c>
      <c r="BP5" s="59" t="s">
        <v>98</v>
      </c>
      <c r="BQ5" s="59" t="s">
        <v>88</v>
      </c>
      <c r="BR5" s="59" t="s">
        <v>89</v>
      </c>
      <c r="BS5" s="59" t="s">
        <v>100</v>
      </c>
      <c r="BT5" s="59" t="s">
        <v>91</v>
      </c>
      <c r="BU5" s="59" t="s">
        <v>99</v>
      </c>
      <c r="BV5" s="59" t="s">
        <v>93</v>
      </c>
      <c r="BW5" s="59" t="s">
        <v>94</v>
      </c>
      <c r="BX5" s="59" t="s">
        <v>95</v>
      </c>
      <c r="BY5" s="59" t="s">
        <v>96</v>
      </c>
      <c r="BZ5" s="59" t="s">
        <v>97</v>
      </c>
      <c r="CA5" s="59" t="s">
        <v>98</v>
      </c>
      <c r="CB5" s="59" t="s">
        <v>88</v>
      </c>
      <c r="CC5" s="59" t="s">
        <v>89</v>
      </c>
      <c r="CD5" s="59" t="s">
        <v>90</v>
      </c>
      <c r="CE5" s="59" t="s">
        <v>91</v>
      </c>
      <c r="CF5" s="59" t="s">
        <v>99</v>
      </c>
      <c r="CG5" s="59" t="s">
        <v>93</v>
      </c>
      <c r="CH5" s="59" t="s">
        <v>94</v>
      </c>
      <c r="CI5" s="59" t="s">
        <v>95</v>
      </c>
      <c r="CJ5" s="59" t="s">
        <v>96</v>
      </c>
      <c r="CK5" s="59" t="s">
        <v>97</v>
      </c>
      <c r="CL5" s="59" t="s">
        <v>98</v>
      </c>
      <c r="CM5" s="156"/>
      <c r="CN5" s="156"/>
      <c r="CO5" s="59" t="s">
        <v>101</v>
      </c>
      <c r="CP5" s="59" t="s">
        <v>89</v>
      </c>
      <c r="CQ5" s="59" t="s">
        <v>90</v>
      </c>
      <c r="CR5" s="59" t="s">
        <v>91</v>
      </c>
      <c r="CS5" s="59" t="s">
        <v>99</v>
      </c>
      <c r="CT5" s="59" t="s">
        <v>93</v>
      </c>
      <c r="CU5" s="59" t="s">
        <v>94</v>
      </c>
      <c r="CV5" s="59" t="s">
        <v>95</v>
      </c>
      <c r="CW5" s="59" t="s">
        <v>96</v>
      </c>
      <c r="CX5" s="59" t="s">
        <v>97</v>
      </c>
      <c r="CY5" s="59" t="s">
        <v>98</v>
      </c>
      <c r="CZ5" s="59" t="s">
        <v>88</v>
      </c>
      <c r="DA5" s="59" t="s">
        <v>89</v>
      </c>
      <c r="DB5" s="59" t="s">
        <v>90</v>
      </c>
      <c r="DC5" s="59" t="s">
        <v>102</v>
      </c>
      <c r="DD5" s="59" t="s">
        <v>99</v>
      </c>
      <c r="DE5" s="59" t="s">
        <v>93</v>
      </c>
      <c r="DF5" s="59" t="s">
        <v>94</v>
      </c>
      <c r="DG5" s="59" t="s">
        <v>95</v>
      </c>
      <c r="DH5" s="59" t="s">
        <v>96</v>
      </c>
      <c r="DI5" s="59" t="s">
        <v>97</v>
      </c>
      <c r="DJ5" s="59" t="s">
        <v>35</v>
      </c>
      <c r="DK5" s="59" t="s">
        <v>88</v>
      </c>
      <c r="DL5" s="59" t="s">
        <v>89</v>
      </c>
      <c r="DM5" s="59" t="s">
        <v>90</v>
      </c>
      <c r="DN5" s="59" t="s">
        <v>91</v>
      </c>
      <c r="DO5" s="59" t="s">
        <v>99</v>
      </c>
      <c r="DP5" s="59" t="s">
        <v>93</v>
      </c>
      <c r="DQ5" s="59" t="s">
        <v>94</v>
      </c>
      <c r="DR5" s="59" t="s">
        <v>95</v>
      </c>
      <c r="DS5" s="59" t="s">
        <v>96</v>
      </c>
      <c r="DT5" s="59" t="s">
        <v>97</v>
      </c>
      <c r="DU5" s="59" t="s">
        <v>98</v>
      </c>
    </row>
    <row r="6" spans="1:125" s="66" customFormat="1" x14ac:dyDescent="0.15">
      <c r="A6" s="49" t="s">
        <v>103</v>
      </c>
      <c r="B6" s="60">
        <f>B8</f>
        <v>2018</v>
      </c>
      <c r="C6" s="60">
        <f t="shared" ref="C6:X6" si="1">C8</f>
        <v>232017</v>
      </c>
      <c r="D6" s="60">
        <f t="shared" si="1"/>
        <v>47</v>
      </c>
      <c r="E6" s="60">
        <f t="shared" si="1"/>
        <v>14</v>
      </c>
      <c r="F6" s="60">
        <f t="shared" si="1"/>
        <v>0</v>
      </c>
      <c r="G6" s="60">
        <f t="shared" si="1"/>
        <v>1</v>
      </c>
      <c r="H6" s="60" t="str">
        <f>SUBSTITUTE(H8,"　","")</f>
        <v>愛知県豊橋市</v>
      </c>
      <c r="I6" s="60" t="str">
        <f t="shared" si="1"/>
        <v>豊橋市駅前大通公共駐車場（第一）</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49</v>
      </c>
      <c r="S6" s="62" t="str">
        <f t="shared" si="1"/>
        <v>商業施設</v>
      </c>
      <c r="T6" s="62" t="str">
        <f t="shared" si="1"/>
        <v>無</v>
      </c>
      <c r="U6" s="63">
        <f t="shared" si="1"/>
        <v>4746</v>
      </c>
      <c r="V6" s="63">
        <f t="shared" si="1"/>
        <v>150</v>
      </c>
      <c r="W6" s="63">
        <f t="shared" si="1"/>
        <v>300</v>
      </c>
      <c r="X6" s="62" t="str">
        <f t="shared" si="1"/>
        <v>代行制</v>
      </c>
      <c r="Y6" s="64">
        <f>IF(Y8="-",NA(),Y8)</f>
        <v>233.5</v>
      </c>
      <c r="Z6" s="64">
        <f t="shared" ref="Z6:AH6" si="2">IF(Z8="-",NA(),Z8)</f>
        <v>196.4</v>
      </c>
      <c r="AA6" s="64">
        <f t="shared" si="2"/>
        <v>169.6</v>
      </c>
      <c r="AB6" s="64">
        <f t="shared" si="2"/>
        <v>151</v>
      </c>
      <c r="AC6" s="64">
        <f t="shared" si="2"/>
        <v>150.69999999999999</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59.1</v>
      </c>
      <c r="BG6" s="64">
        <f t="shared" ref="BG6:BO6" si="5">IF(BG8="-",NA(),BG8)</f>
        <v>55.1</v>
      </c>
      <c r="BH6" s="64">
        <f t="shared" si="5"/>
        <v>45</v>
      </c>
      <c r="BI6" s="64">
        <f t="shared" si="5"/>
        <v>37.6</v>
      </c>
      <c r="BJ6" s="64">
        <f t="shared" si="5"/>
        <v>37.200000000000003</v>
      </c>
      <c r="BK6" s="64">
        <f t="shared" si="5"/>
        <v>18.2</v>
      </c>
      <c r="BL6" s="64">
        <f t="shared" si="5"/>
        <v>17.5</v>
      </c>
      <c r="BM6" s="64">
        <f t="shared" si="5"/>
        <v>14.3</v>
      </c>
      <c r="BN6" s="64">
        <f t="shared" si="5"/>
        <v>11.8</v>
      </c>
      <c r="BO6" s="64">
        <f t="shared" si="5"/>
        <v>8.6</v>
      </c>
      <c r="BP6" s="61" t="str">
        <f>IF(BP8="-","",IF(BP8="-","【-】","【"&amp;SUBSTITUTE(TEXT(BP8,"#,##0.0"),"-","△")&amp;"】"))</f>
        <v>【26.3】</v>
      </c>
      <c r="BQ6" s="65">
        <f>IF(BQ8="-",NA(),BQ8)</f>
        <v>33653</v>
      </c>
      <c r="BR6" s="65">
        <f t="shared" ref="BR6:BZ6" si="6">IF(BR8="-",NA(),BR8)</f>
        <v>26272</v>
      </c>
      <c r="BS6" s="65">
        <f t="shared" si="6"/>
        <v>21492</v>
      </c>
      <c r="BT6" s="65">
        <f t="shared" si="6"/>
        <v>16642</v>
      </c>
      <c r="BU6" s="65">
        <f t="shared" si="6"/>
        <v>15230</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104</v>
      </c>
      <c r="CM6" s="63">
        <f t="shared" ref="CM6:CN6" si="7">CM8</f>
        <v>1019823</v>
      </c>
      <c r="CN6" s="63">
        <f t="shared" si="7"/>
        <v>228613</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331.3</v>
      </c>
      <c r="DL6" s="64">
        <f t="shared" ref="DL6:DT6" si="9">IF(DL8="-",NA(),DL8)</f>
        <v>309.3</v>
      </c>
      <c r="DM6" s="64">
        <f t="shared" si="9"/>
        <v>299.3</v>
      </c>
      <c r="DN6" s="64">
        <f t="shared" si="9"/>
        <v>278</v>
      </c>
      <c r="DO6" s="64">
        <f t="shared" si="9"/>
        <v>260.7</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105</v>
      </c>
      <c r="B7" s="60">
        <f t="shared" ref="B7:X7" si="10">B8</f>
        <v>2018</v>
      </c>
      <c r="C7" s="60">
        <f t="shared" si="10"/>
        <v>232017</v>
      </c>
      <c r="D7" s="60">
        <f t="shared" si="10"/>
        <v>47</v>
      </c>
      <c r="E7" s="60">
        <f t="shared" si="10"/>
        <v>14</v>
      </c>
      <c r="F7" s="60">
        <f t="shared" si="10"/>
        <v>0</v>
      </c>
      <c r="G7" s="60">
        <f t="shared" si="10"/>
        <v>1</v>
      </c>
      <c r="H7" s="60" t="str">
        <f t="shared" si="10"/>
        <v>愛知県　豊橋市</v>
      </c>
      <c r="I7" s="60" t="str">
        <f t="shared" si="10"/>
        <v>豊橋市駅前大通公共駐車場（第一）</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49</v>
      </c>
      <c r="S7" s="62" t="str">
        <f t="shared" si="10"/>
        <v>商業施設</v>
      </c>
      <c r="T7" s="62" t="str">
        <f t="shared" si="10"/>
        <v>無</v>
      </c>
      <c r="U7" s="63">
        <f t="shared" si="10"/>
        <v>4746</v>
      </c>
      <c r="V7" s="63">
        <f t="shared" si="10"/>
        <v>150</v>
      </c>
      <c r="W7" s="63">
        <f t="shared" si="10"/>
        <v>300</v>
      </c>
      <c r="X7" s="62" t="str">
        <f t="shared" si="10"/>
        <v>代行制</v>
      </c>
      <c r="Y7" s="64">
        <f>Y8</f>
        <v>233.5</v>
      </c>
      <c r="Z7" s="64">
        <f t="shared" ref="Z7:AH7" si="11">Z8</f>
        <v>196.4</v>
      </c>
      <c r="AA7" s="64">
        <f t="shared" si="11"/>
        <v>169.6</v>
      </c>
      <c r="AB7" s="64">
        <f t="shared" si="11"/>
        <v>151</v>
      </c>
      <c r="AC7" s="64">
        <f t="shared" si="11"/>
        <v>150.69999999999999</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59.1</v>
      </c>
      <c r="BG7" s="64">
        <f t="shared" ref="BG7:BO7" si="14">BG8</f>
        <v>55.1</v>
      </c>
      <c r="BH7" s="64">
        <f t="shared" si="14"/>
        <v>45</v>
      </c>
      <c r="BI7" s="64">
        <f t="shared" si="14"/>
        <v>37.6</v>
      </c>
      <c r="BJ7" s="64">
        <f t="shared" si="14"/>
        <v>37.200000000000003</v>
      </c>
      <c r="BK7" s="64">
        <f t="shared" si="14"/>
        <v>18.2</v>
      </c>
      <c r="BL7" s="64">
        <f t="shared" si="14"/>
        <v>17.5</v>
      </c>
      <c r="BM7" s="64">
        <f t="shared" si="14"/>
        <v>14.3</v>
      </c>
      <c r="BN7" s="64">
        <f t="shared" si="14"/>
        <v>11.8</v>
      </c>
      <c r="BO7" s="64">
        <f t="shared" si="14"/>
        <v>8.6</v>
      </c>
      <c r="BP7" s="61"/>
      <c r="BQ7" s="65">
        <f>BQ8</f>
        <v>33653</v>
      </c>
      <c r="BR7" s="65">
        <f t="shared" ref="BR7:BZ7" si="15">BR8</f>
        <v>26272</v>
      </c>
      <c r="BS7" s="65">
        <f t="shared" si="15"/>
        <v>21492</v>
      </c>
      <c r="BT7" s="65">
        <f t="shared" si="15"/>
        <v>16642</v>
      </c>
      <c r="BU7" s="65">
        <f t="shared" si="15"/>
        <v>15230</v>
      </c>
      <c r="BV7" s="65">
        <f t="shared" si="15"/>
        <v>37843</v>
      </c>
      <c r="BW7" s="65">
        <f t="shared" si="15"/>
        <v>36318</v>
      </c>
      <c r="BX7" s="65">
        <f t="shared" si="15"/>
        <v>37745</v>
      </c>
      <c r="BY7" s="65">
        <f t="shared" si="15"/>
        <v>35151</v>
      </c>
      <c r="BZ7" s="65">
        <f t="shared" si="15"/>
        <v>29367</v>
      </c>
      <c r="CA7" s="63"/>
      <c r="CB7" s="64" t="s">
        <v>106</v>
      </c>
      <c r="CC7" s="64" t="s">
        <v>106</v>
      </c>
      <c r="CD7" s="64" t="s">
        <v>106</v>
      </c>
      <c r="CE7" s="64" t="s">
        <v>106</v>
      </c>
      <c r="CF7" s="64" t="s">
        <v>106</v>
      </c>
      <c r="CG7" s="64" t="s">
        <v>106</v>
      </c>
      <c r="CH7" s="64" t="s">
        <v>106</v>
      </c>
      <c r="CI7" s="64" t="s">
        <v>106</v>
      </c>
      <c r="CJ7" s="64" t="s">
        <v>106</v>
      </c>
      <c r="CK7" s="64" t="s">
        <v>107</v>
      </c>
      <c r="CL7" s="61"/>
      <c r="CM7" s="63">
        <f>CM8</f>
        <v>1019823</v>
      </c>
      <c r="CN7" s="63">
        <f>CN8</f>
        <v>228613</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351.1</v>
      </c>
      <c r="DF7" s="64">
        <f t="shared" si="16"/>
        <v>278.89999999999998</v>
      </c>
      <c r="DG7" s="64">
        <f t="shared" si="16"/>
        <v>205.5</v>
      </c>
      <c r="DH7" s="64">
        <f t="shared" si="16"/>
        <v>187.9</v>
      </c>
      <c r="DI7" s="64">
        <f t="shared" si="16"/>
        <v>139.69999999999999</v>
      </c>
      <c r="DJ7" s="61"/>
      <c r="DK7" s="64">
        <f>DK8</f>
        <v>331.3</v>
      </c>
      <c r="DL7" s="64">
        <f t="shared" ref="DL7:DT7" si="17">DL8</f>
        <v>309.3</v>
      </c>
      <c r="DM7" s="64">
        <f t="shared" si="17"/>
        <v>299.3</v>
      </c>
      <c r="DN7" s="64">
        <f t="shared" si="17"/>
        <v>278</v>
      </c>
      <c r="DO7" s="64">
        <f t="shared" si="17"/>
        <v>260.7</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232017</v>
      </c>
      <c r="D8" s="67">
        <v>47</v>
      </c>
      <c r="E8" s="67">
        <v>14</v>
      </c>
      <c r="F8" s="67">
        <v>0</v>
      </c>
      <c r="G8" s="67">
        <v>1</v>
      </c>
      <c r="H8" s="67" t="s">
        <v>108</v>
      </c>
      <c r="I8" s="67" t="s">
        <v>109</v>
      </c>
      <c r="J8" s="67" t="s">
        <v>110</v>
      </c>
      <c r="K8" s="67" t="s">
        <v>111</v>
      </c>
      <c r="L8" s="67" t="s">
        <v>112</v>
      </c>
      <c r="M8" s="67" t="s">
        <v>113</v>
      </c>
      <c r="N8" s="67" t="s">
        <v>114</v>
      </c>
      <c r="O8" s="68" t="s">
        <v>115</v>
      </c>
      <c r="P8" s="69" t="s">
        <v>116</v>
      </c>
      <c r="Q8" s="69" t="s">
        <v>117</v>
      </c>
      <c r="R8" s="70">
        <v>49</v>
      </c>
      <c r="S8" s="69" t="s">
        <v>118</v>
      </c>
      <c r="T8" s="69" t="s">
        <v>119</v>
      </c>
      <c r="U8" s="70">
        <v>4746</v>
      </c>
      <c r="V8" s="70">
        <v>150</v>
      </c>
      <c r="W8" s="70">
        <v>300</v>
      </c>
      <c r="X8" s="69" t="s">
        <v>120</v>
      </c>
      <c r="Y8" s="71">
        <v>233.5</v>
      </c>
      <c r="Z8" s="71">
        <v>196.4</v>
      </c>
      <c r="AA8" s="71">
        <v>169.6</v>
      </c>
      <c r="AB8" s="71">
        <v>151</v>
      </c>
      <c r="AC8" s="71">
        <v>150.69999999999999</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59.1</v>
      </c>
      <c r="BG8" s="71">
        <v>55.1</v>
      </c>
      <c r="BH8" s="71">
        <v>45</v>
      </c>
      <c r="BI8" s="71">
        <v>37.6</v>
      </c>
      <c r="BJ8" s="71">
        <v>37.200000000000003</v>
      </c>
      <c r="BK8" s="71">
        <v>18.2</v>
      </c>
      <c r="BL8" s="71">
        <v>17.5</v>
      </c>
      <c r="BM8" s="71">
        <v>14.3</v>
      </c>
      <c r="BN8" s="71">
        <v>11.8</v>
      </c>
      <c r="BO8" s="71">
        <v>8.6</v>
      </c>
      <c r="BP8" s="68">
        <v>26.3</v>
      </c>
      <c r="BQ8" s="72">
        <v>33653</v>
      </c>
      <c r="BR8" s="72">
        <v>26272</v>
      </c>
      <c r="BS8" s="72">
        <v>21492</v>
      </c>
      <c r="BT8" s="73">
        <v>16642</v>
      </c>
      <c r="BU8" s="73">
        <v>15230</v>
      </c>
      <c r="BV8" s="72">
        <v>37843</v>
      </c>
      <c r="BW8" s="72">
        <v>36318</v>
      </c>
      <c r="BX8" s="72">
        <v>37745</v>
      </c>
      <c r="BY8" s="72">
        <v>35151</v>
      </c>
      <c r="BZ8" s="72">
        <v>29367</v>
      </c>
      <c r="CA8" s="70">
        <v>16102</v>
      </c>
      <c r="CB8" s="71" t="s">
        <v>112</v>
      </c>
      <c r="CC8" s="71" t="s">
        <v>112</v>
      </c>
      <c r="CD8" s="71" t="s">
        <v>112</v>
      </c>
      <c r="CE8" s="71" t="s">
        <v>112</v>
      </c>
      <c r="CF8" s="71" t="s">
        <v>112</v>
      </c>
      <c r="CG8" s="71" t="s">
        <v>112</v>
      </c>
      <c r="CH8" s="71" t="s">
        <v>112</v>
      </c>
      <c r="CI8" s="71" t="s">
        <v>112</v>
      </c>
      <c r="CJ8" s="71" t="s">
        <v>112</v>
      </c>
      <c r="CK8" s="71" t="s">
        <v>112</v>
      </c>
      <c r="CL8" s="68" t="s">
        <v>112</v>
      </c>
      <c r="CM8" s="70">
        <v>1019823</v>
      </c>
      <c r="CN8" s="70">
        <v>228613</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351.1</v>
      </c>
      <c r="DF8" s="71">
        <v>278.89999999999998</v>
      </c>
      <c r="DG8" s="71">
        <v>205.5</v>
      </c>
      <c r="DH8" s="71">
        <v>187.9</v>
      </c>
      <c r="DI8" s="71">
        <v>139.69999999999999</v>
      </c>
      <c r="DJ8" s="68">
        <v>103.6</v>
      </c>
      <c r="DK8" s="71">
        <v>331.3</v>
      </c>
      <c r="DL8" s="71">
        <v>309.3</v>
      </c>
      <c r="DM8" s="71">
        <v>299.3</v>
      </c>
      <c r="DN8" s="71">
        <v>278</v>
      </c>
      <c r="DO8" s="71">
        <v>260.7</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2020-02-06T06:08:21Z</cp:lastPrinted>
  <dcterms:created xsi:type="dcterms:W3CDTF">2019-12-05T07:23:56Z</dcterms:created>
  <dcterms:modified xsi:type="dcterms:W3CDTF">2020-02-10T09:03:40Z</dcterms:modified>
  <cp:category/>
</cp:coreProperties>
</file>