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02豊橋市（済）\"/>
    </mc:Choice>
  </mc:AlternateContent>
  <workbookProtection workbookAlgorithmName="SHA-512" workbookHashValue="TEu0C9Qx0Rqei5DP8N1s66QledVGdm9kEte8KaUBjvpv3uLZhA8bf36uKWishi7LiRjH5bzzFMfIi8tru70BWQ==" workbookSaltValue="pSeX/88gaADy0gpHMdmEP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IT76" i="4"/>
  <c r="CS51" i="4"/>
  <c r="HJ30" i="4"/>
  <c r="MA51" i="4"/>
  <c r="BZ76" i="4"/>
  <c r="C11" i="5"/>
  <c r="D11" i="5"/>
  <c r="E11" i="5"/>
  <c r="B11" i="5"/>
  <c r="BK76" i="4" l="1"/>
  <c r="LH51" i="4"/>
  <c r="IE76" i="4"/>
  <c r="LT76" i="4"/>
  <c r="GQ51" i="4"/>
  <c r="LH30" i="4"/>
  <c r="BZ51" i="4"/>
  <c r="GQ30" i="4"/>
  <c r="BZ30" i="4"/>
  <c r="FX30" i="4"/>
  <c r="BG30" i="4"/>
  <c r="FX51" i="4"/>
  <c r="KO30" i="4"/>
  <c r="HP76" i="4"/>
  <c r="BG51" i="4"/>
  <c r="AV76" i="4"/>
  <c r="KO51" i="4"/>
  <c r="LE76" i="4"/>
  <c r="HA76" i="4"/>
  <c r="AN51" i="4"/>
  <c r="FE30" i="4"/>
  <c r="AN30" i="4"/>
  <c r="JV51" i="4"/>
  <c r="AG76" i="4"/>
  <c r="KP76" i="4"/>
  <c r="FE51" i="4"/>
  <c r="JV30" i="4"/>
  <c r="KA76" i="4"/>
  <c r="EL51" i="4"/>
  <c r="JC30" i="4"/>
  <c r="R76" i="4"/>
  <c r="JC51" i="4"/>
  <c r="GL76" i="4"/>
  <c r="U51" i="4"/>
  <c r="EL30" i="4"/>
  <c r="U30"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<sst xmlns="http://schemas.openxmlformats.org/spreadsheetml/2006/main" count="278" uniqueCount="131">
  <si>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</si>
  <si>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</si>
  <si>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</si>
  <si>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</si>
  <si>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</si>
  <si>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</si>
  <si>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</si>
  <si>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</si>
  <si>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</si>
  <si>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</si>
  <si>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</si>
  <si>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</si>
  <si>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</si>
  <si>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</si>
  <si>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</si>
  <si>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</si>
  <si>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</si>
  <si>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</si>
  <si>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</si>
  <si>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</si>
  <si>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</si>
  <si>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</si>
  <si>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</si>
  <si>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</si>
  <si>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</si>
  <si>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</si>
  <si>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</si>
  <si>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</si>
  <si>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</si>
  <si>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</si>
  <si>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</si>
  <si>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</si>
  <si>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</si>
  <si>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</si>
  <si>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</si>
  <si>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</si>
  <si>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</si>
  <si>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</si>
  <si>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</si>
  <si>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</si>
  <si>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</si>
  <si>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</si>
  <si>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</si>
  <si>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</si>
  <si>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</si>
  <si>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</si>
  <si>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</si>
  <si>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</si>
  <si>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</si>
  <si>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</si>
  <si>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</si>
  <si>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</si>
  <si>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</si>
  <si>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</si>
  <si>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</si>
  <si>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</si>
  <si>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</si>
  <si>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</si>
  <si>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</si>
  <si>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</si>
  <si>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</si>
  <si>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</si>
  <si>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</si>
  <si>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</si>
  <si>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</si>
  <si>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</si>
  <si>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</si>
  <si>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</si>
  <si>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</si>
  <si>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</si>
  <si>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</si>
  <si>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</si>
  <si>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</si>
  <si>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</si>
  <si>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</si>
  <si>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</si>
  <si>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</si>
  <si>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</si>
  <si>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</si>
  <si>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</si>
  <si>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</si>
  <si>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</si>
  <si>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</si>
  <si>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</si>
  <si>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</si>
  <si>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</si>
  <si>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</si>
  <si>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</si>
  <si>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</si>
  <si>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</si>
  <si>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</si>
  <si>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</si>
  <si>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</si>
  <si>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</si>
  <si>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</si>
  <si>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</si>
  <si>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</si>
  <si>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</si>
  <si>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</si>
  <si>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</si>
  <si>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</si>
  <si>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</si>
  <si>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</si>
  <si>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</si>
  <si>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</si>
  <si>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</si>
  <si>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</si>
  <si>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</si>
  <si>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</si>
  <si>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</si>
  <si>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豊橋市松葉公園地下駐車場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</si>
  <si>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</si>
  <si>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</si>
  <si>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</si>
  <si>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</si>
  <si>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</si>
  <si>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</si>
  <si>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</si>
  <si>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</si>
  <si>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</si>
  <si>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</si>
  <si>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</si>
  <si>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</si>
  <si>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</si>
  <si>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</si>
  <si>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</si>
  <si>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</si>
  <si>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・⑩債務残高は年々減少しており、適切な償還が行われている。なお、令和元年度末には0になる予定である。
・令和２年度に長寿命化計画を策定予定であり、点検、予防保全・改良保全等を効果的に行うことで⑧設備投資見込額の節減及び施設の長寿命化と利便性の向上を図る。
・また、地方公営企業法を適用していないため⑥有形固定資産減価償却費⑨累積欠損金比率については「該当なし」となっている。</t>
    <rPh sb="32" eb="34">
      <t>レイワ</t>
    </rPh>
    <rPh sb="34" eb="35">
      <t>ガン</t>
    </rPh>
    <rPh sb="35" eb="36">
      <t>ネン</t>
    </rPh>
    <rPh sb="36" eb="37">
      <t>ド</t>
    </rPh>
    <rPh sb="44" eb="46">
      <t>ヨテイ</t>
    </rPh>
    <rPh sb="52" eb="54">
      <t>レイワ</t>
    </rPh>
    <phoneticPr fontId="5"/>
  </si>
  <si>
    <t>・収益及び利用の状況については、全国平均を下回るものの、どちらも上昇傾向にあり、この傾向を維持していくためにも、安心・安全な使いやすい駐車場であることを積極的にＰＲし、利用増を図る必要がある。
・債務については適切な償還が行われており、令和元年度に償還完了した後は、収益状況も向上することが予想される。
・令和２年度に長寿命化計画及び経営戦略を策定予定である。</t>
    <rPh sb="118" eb="120">
      <t>レイワ</t>
    </rPh>
    <rPh sb="120" eb="121">
      <t>ガン</t>
    </rPh>
    <rPh sb="121" eb="122">
      <t>ネン</t>
    </rPh>
    <rPh sb="122" eb="123">
      <t>ド</t>
    </rPh>
    <rPh sb="153" eb="155">
      <t>レイワ</t>
    </rPh>
    <phoneticPr fontId="5"/>
  </si>
  <si>
    <t xml:space="preserve">・①収益的収支比率及び⑤ＥＢＩＴＤＡは平成２６年度から徐々に上昇傾向にある。これは平成２６年度から導入した上限打切り料金と２４時間営業が功を奏したものと考えられるが、全国平均を下回っており、また経常的に赤字経営である。令和元年度には企業債の償還を終え、改善が見込まれるが、駐車場周辺の民間コインパーキングの増加等から厳しい状況が続くことが想定されるため、利用増に向けた対応を検討する必要がある。
・④売上高ＧＯＰ比率は平成２６年度以降上昇傾向にあり、全国平均も大幅に上回っている。
・②他会計補助金比率及び③他会計補助金額はいずれも0であり、他会計からの補助は無い。
</t>
    <rPh sb="9" eb="10">
      <t>オヨ</t>
    </rPh>
    <rPh sb="55" eb="57">
      <t>ウチキ</t>
    </rPh>
    <rPh sb="68" eb="69">
      <t>コウ</t>
    </rPh>
    <rPh sb="70" eb="71">
      <t>ソウ</t>
    </rPh>
    <rPh sb="97" eb="100">
      <t>ケイジョウテキ</t>
    </rPh>
    <rPh sb="101" eb="103">
      <t>アカジ</t>
    </rPh>
    <rPh sb="103" eb="105">
      <t>ケイエイ</t>
    </rPh>
    <rPh sb="109" eb="111">
      <t>レイワ</t>
    </rPh>
    <rPh sb="111" eb="112">
      <t>ガン</t>
    </rPh>
    <rPh sb="112" eb="113">
      <t>ネン</t>
    </rPh>
    <rPh sb="113" eb="114">
      <t>ド</t>
    </rPh>
    <rPh sb="126" eb="128">
      <t>カイゼン</t>
    </rPh>
    <rPh sb="129" eb="131">
      <t>ミコ</t>
    </rPh>
    <rPh sb="136" eb="139">
      <t>チュウシャジョウ</t>
    </rPh>
    <rPh sb="139" eb="141">
      <t>シュウヘン</t>
    </rPh>
    <rPh sb="142" eb="144">
      <t>ミンカン</t>
    </rPh>
    <rPh sb="153" eb="155">
      <t>ゾウカ</t>
    </rPh>
    <rPh sb="155" eb="156">
      <t>トウ</t>
    </rPh>
    <rPh sb="158" eb="159">
      <t>キビ</t>
    </rPh>
    <rPh sb="161" eb="163">
      <t>ジョウキョウ</t>
    </rPh>
    <rPh sb="164" eb="165">
      <t>ツヅ</t>
    </rPh>
    <rPh sb="169" eb="171">
      <t>ソウテイ</t>
    </rPh>
    <rPh sb="177" eb="179">
      <t>リヨウ</t>
    </rPh>
    <rPh sb="179" eb="180">
      <t>ゾウ</t>
    </rPh>
    <rPh sb="181" eb="182">
      <t>ム</t>
    </rPh>
    <rPh sb="184" eb="186">
      <t>タイオウ</t>
    </rPh>
    <rPh sb="187" eb="189">
      <t>ケントウ</t>
    </rPh>
    <rPh sb="191" eb="193">
      <t>ヒツヨウ</t>
    </rPh>
    <rPh sb="215" eb="217">
      <t>イコウ</t>
    </rPh>
    <rPh sb="217" eb="219">
      <t>ジョウショウ</t>
    </rPh>
    <rPh sb="219" eb="221">
      <t>ケイコウ</t>
    </rPh>
    <rPh sb="225" eb="227">
      <t>ゼンコク</t>
    </rPh>
    <rPh sb="227" eb="229">
      <t>ヘイキン</t>
    </rPh>
    <rPh sb="230" eb="232">
      <t>オオハバ</t>
    </rPh>
    <rPh sb="233" eb="235">
      <t>ウワマワ</t>
    </rPh>
    <phoneticPr fontId="5"/>
  </si>
  <si>
    <t>・⑪稼働率は過去5年間徐々に上昇傾向にある。これは上記収益等の状況分析と同様、上限打切り料金の設定と２４時間営業が功を奏しているためと考えられるが、値としては全国平均を大きく下回っている。これは、利用者の多くが定期券や上限料金制度を利用した長時間駐車であることが原因であると考えられる。
・周辺に民間のコインパーキングも増加していることから、これらと競合していけるよう安心・安全な使いやすい駐車場であることを積極的にＰＲし、利用増を図る必要がある。</t>
    <rPh sb="41" eb="43">
      <t>ウチキ</t>
    </rPh>
    <rPh sb="47" eb="49">
      <t>セッテイ</t>
    </rPh>
    <rPh sb="57" eb="58">
      <t>コウ</t>
    </rPh>
    <rPh sb="59" eb="60">
      <t>ソウ</t>
    </rPh>
    <rPh sb="74" eb="75">
      <t>アタイ</t>
    </rPh>
    <rPh sb="79" eb="81">
      <t>ゼンコク</t>
    </rPh>
    <rPh sb="81" eb="83">
      <t>ヘイキン</t>
    </rPh>
    <rPh sb="84" eb="85">
      <t>オオ</t>
    </rPh>
    <rPh sb="87" eb="89">
      <t>シタマワ</t>
    </rPh>
    <rPh sb="98" eb="101">
      <t>リヨウシャ</t>
    </rPh>
    <rPh sb="102" eb="103">
      <t>オオ</t>
    </rPh>
    <rPh sb="105" eb="107">
      <t>テイキ</t>
    </rPh>
    <rPh sb="107" eb="108">
      <t>ケン</t>
    </rPh>
    <rPh sb="109" eb="111">
      <t>ジョウゲン</t>
    </rPh>
    <rPh sb="111" eb="113">
      <t>リョウキン</t>
    </rPh>
    <rPh sb="113" eb="115">
      <t>セイド</t>
    </rPh>
    <rPh sb="116" eb="118">
      <t>リヨウ</t>
    </rPh>
    <rPh sb="120" eb="123">
      <t>チョウジカン</t>
    </rPh>
    <rPh sb="123" eb="125">
      <t>チュウシャ</t>
    </rPh>
    <rPh sb="131" eb="133">
      <t>ゲンイン</t>
    </rPh>
    <rPh sb="137" eb="138">
      <t>カンガ</t>
    </rPh>
    <rPh sb="145" eb="147">
      <t>シュウヘン</t>
    </rPh>
    <rPh sb="148" eb="150">
      <t>ミンカン</t>
    </rPh>
    <rPh sb="160" eb="162">
      <t>ゾウカ</t>
    </rPh>
    <rPh sb="175" eb="177">
      <t>キョウゴウ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</si>
</sst>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30.4</c:v>
                </c:pt>
                <c:pt idx="1">
                  <c:v>38</c:v>
                </c:pt>
                <c:pt idx="2">
                  <c:v>51.5</c:v>
                </c:pt>
                <c:pt idx="3">
                  <c:v>73.599999999999994</c:v>
                </c:pt>
                <c:pt idx="4">
                  <c:v>81.099999999999994</c:v>
                </c:pt>
              </c:numCache>
            </c:numRef>
          </c:val>
          <c:extLst>
            <c:ext xmlns:c16="http://schemas.microsoft.com/office/drawing/2014/chart" uri="{C3380CC4-5D6E-409C-BE32-E72D297353CC}">
              <c16:uniqueId val="{00000000-63AF-4AC5-8757-E374C6202AB3}"/>
            </c:ext>
          </c:extLst>
        </c:ser>
        <c:dLbls>
          <c:showLegendKey val="0"/>
          <c:showVal val="0"/>
          <c:showCatName val="0"/>
          <c:showSerName val="0"/>
          <c:showPercent val="0"/>
          <c:showBubbleSize val="0"/>
        </c:dLbls>
        <c:gapWidth val="150"/>
        <c:axId val="272103104"/>
        <c:axId val="27210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63AF-4AC5-8757-E374C6202AB3}"/>
            </c:ext>
          </c:extLst>
        </c:ser>
        <c:dLbls>
          <c:showLegendKey val="0"/>
          <c:showVal val="0"/>
          <c:showCatName val="0"/>
          <c:showSerName val="0"/>
          <c:showPercent val="0"/>
          <c:showBubbleSize val="0"/>
        </c:dLbls>
        <c:marker val="1"/>
        <c:smooth val="0"/>
        <c:axId val="272103104"/>
        <c:axId val="272103496"/>
      </c:lineChart>
      <c:dateAx>
        <c:axId val="272103104"/>
        <c:scaling>
          <c:orientation val="minMax"/>
        </c:scaling>
        <c:delete val="1"/>
        <c:axPos val="b"/>
        <c:numFmt formatCode="ge" sourceLinked="1"/>
        <c:majorTickMark val="none"/>
        <c:minorTickMark val="none"/>
        <c:tickLblPos val="none"/>
        <c:crossAx val="272103496"/>
        <c:crosses val="autoZero"/>
        <c:auto val="1"/>
        <c:lblOffset val="100"/>
        <c:baseTimeUnit val="years"/>
      </c:dateAx>
      <c:valAx>
        <c:axId val="27210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10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599.29999999999995</c:v>
                </c:pt>
                <c:pt idx="1">
                  <c:v>330.2</c:v>
                </c:pt>
                <c:pt idx="2">
                  <c:v>197.8</c:v>
                </c:pt>
                <c:pt idx="3">
                  <c:v>100.3</c:v>
                </c:pt>
                <c:pt idx="4">
                  <c:v>29.9</c:v>
                </c:pt>
              </c:numCache>
            </c:numRef>
          </c:val>
          <c:extLst>
            <c:ext xmlns:c16="http://schemas.microsoft.com/office/drawing/2014/chart" uri="{C3380CC4-5D6E-409C-BE32-E72D297353CC}">
              <c16:uniqueId val="{00000000-EF7C-484C-A84D-9B463779C16E}"/>
            </c:ext>
          </c:extLst>
        </c:ser>
        <c:dLbls>
          <c:showLegendKey val="0"/>
          <c:showVal val="0"/>
          <c:showCatName val="0"/>
          <c:showSerName val="0"/>
          <c:showPercent val="0"/>
          <c:showBubbleSize val="0"/>
        </c:dLbls>
        <c:gapWidth val="150"/>
        <c:axId val="312718696"/>
        <c:axId val="31271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EF7C-484C-A84D-9B463779C16E}"/>
            </c:ext>
          </c:extLst>
        </c:ser>
        <c:dLbls>
          <c:showLegendKey val="0"/>
          <c:showVal val="0"/>
          <c:showCatName val="0"/>
          <c:showSerName val="0"/>
          <c:showPercent val="0"/>
          <c:showBubbleSize val="0"/>
        </c:dLbls>
        <c:marker val="1"/>
        <c:smooth val="0"/>
        <c:axId val="312718696"/>
        <c:axId val="312719088"/>
      </c:lineChart>
      <c:dateAx>
        <c:axId val="312718696"/>
        <c:scaling>
          <c:orientation val="minMax"/>
        </c:scaling>
        <c:delete val="1"/>
        <c:axPos val="b"/>
        <c:numFmt formatCode="ge" sourceLinked="1"/>
        <c:majorTickMark val="none"/>
        <c:minorTickMark val="none"/>
        <c:tickLblPos val="none"/>
        <c:crossAx val="312719088"/>
        <c:crosses val="autoZero"/>
        <c:auto val="1"/>
        <c:lblOffset val="100"/>
        <c:baseTimeUnit val="years"/>
      </c:dateAx>
      <c:valAx>
        <c:axId val="31271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1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521-4C4B-AD4F-714F0D82278B}"/>
            </c:ext>
          </c:extLst>
        </c:ser>
        <c:dLbls>
          <c:showLegendKey val="0"/>
          <c:showVal val="0"/>
          <c:showCatName val="0"/>
          <c:showSerName val="0"/>
          <c:showPercent val="0"/>
          <c:showBubbleSize val="0"/>
        </c:dLbls>
        <c:gapWidth val="150"/>
        <c:axId val="312721048"/>
        <c:axId val="31272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21-4C4B-AD4F-714F0D82278B}"/>
            </c:ext>
          </c:extLst>
        </c:ser>
        <c:dLbls>
          <c:showLegendKey val="0"/>
          <c:showVal val="0"/>
          <c:showCatName val="0"/>
          <c:showSerName val="0"/>
          <c:showPercent val="0"/>
          <c:showBubbleSize val="0"/>
        </c:dLbls>
        <c:marker val="1"/>
        <c:smooth val="0"/>
        <c:axId val="312721048"/>
        <c:axId val="312721832"/>
      </c:lineChart>
      <c:dateAx>
        <c:axId val="312721048"/>
        <c:scaling>
          <c:orientation val="minMax"/>
        </c:scaling>
        <c:delete val="1"/>
        <c:axPos val="b"/>
        <c:numFmt formatCode="ge" sourceLinked="1"/>
        <c:majorTickMark val="none"/>
        <c:minorTickMark val="none"/>
        <c:tickLblPos val="none"/>
        <c:crossAx val="312721832"/>
        <c:crosses val="autoZero"/>
        <c:auto val="1"/>
        <c:lblOffset val="100"/>
        <c:baseTimeUnit val="years"/>
      </c:dateAx>
      <c:valAx>
        <c:axId val="31272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2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83C-48A3-9047-7A71893E69A6}"/>
            </c:ext>
          </c:extLst>
        </c:ser>
        <c:dLbls>
          <c:showLegendKey val="0"/>
          <c:showVal val="0"/>
          <c:showCatName val="0"/>
          <c:showSerName val="0"/>
          <c:showPercent val="0"/>
          <c:showBubbleSize val="0"/>
        </c:dLbls>
        <c:gapWidth val="150"/>
        <c:axId val="312722224"/>
        <c:axId val="31271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3C-48A3-9047-7A71893E69A6}"/>
            </c:ext>
          </c:extLst>
        </c:ser>
        <c:dLbls>
          <c:showLegendKey val="0"/>
          <c:showVal val="0"/>
          <c:showCatName val="0"/>
          <c:showSerName val="0"/>
          <c:showPercent val="0"/>
          <c:showBubbleSize val="0"/>
        </c:dLbls>
        <c:marker val="1"/>
        <c:smooth val="0"/>
        <c:axId val="312722224"/>
        <c:axId val="312716344"/>
      </c:lineChart>
      <c:dateAx>
        <c:axId val="312722224"/>
        <c:scaling>
          <c:orientation val="minMax"/>
        </c:scaling>
        <c:delete val="1"/>
        <c:axPos val="b"/>
        <c:numFmt formatCode="ge" sourceLinked="1"/>
        <c:majorTickMark val="none"/>
        <c:minorTickMark val="none"/>
        <c:tickLblPos val="none"/>
        <c:crossAx val="312716344"/>
        <c:crosses val="autoZero"/>
        <c:auto val="1"/>
        <c:lblOffset val="100"/>
        <c:baseTimeUnit val="years"/>
      </c:dateAx>
      <c:valAx>
        <c:axId val="31271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2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2C-42C8-8AFD-34667CC17E45}"/>
            </c:ext>
          </c:extLst>
        </c:ser>
        <c:dLbls>
          <c:showLegendKey val="0"/>
          <c:showVal val="0"/>
          <c:showCatName val="0"/>
          <c:showSerName val="0"/>
          <c:showPercent val="0"/>
          <c:showBubbleSize val="0"/>
        </c:dLbls>
        <c:gapWidth val="150"/>
        <c:axId val="312720264"/>
        <c:axId val="31272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3C2C-42C8-8AFD-34667CC17E45}"/>
            </c:ext>
          </c:extLst>
        </c:ser>
        <c:dLbls>
          <c:showLegendKey val="0"/>
          <c:showVal val="0"/>
          <c:showCatName val="0"/>
          <c:showSerName val="0"/>
          <c:showPercent val="0"/>
          <c:showBubbleSize val="0"/>
        </c:dLbls>
        <c:marker val="1"/>
        <c:smooth val="0"/>
        <c:axId val="312720264"/>
        <c:axId val="312722616"/>
      </c:lineChart>
      <c:dateAx>
        <c:axId val="312720264"/>
        <c:scaling>
          <c:orientation val="minMax"/>
        </c:scaling>
        <c:delete val="1"/>
        <c:axPos val="b"/>
        <c:numFmt formatCode="ge" sourceLinked="1"/>
        <c:majorTickMark val="none"/>
        <c:minorTickMark val="none"/>
        <c:tickLblPos val="none"/>
        <c:crossAx val="312722616"/>
        <c:crosses val="autoZero"/>
        <c:auto val="1"/>
        <c:lblOffset val="100"/>
        <c:baseTimeUnit val="years"/>
      </c:dateAx>
      <c:valAx>
        <c:axId val="31272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2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A3A-464F-BF70-A3676AD8C7A3}"/>
            </c:ext>
          </c:extLst>
        </c:ser>
        <c:dLbls>
          <c:showLegendKey val="0"/>
          <c:showVal val="0"/>
          <c:showCatName val="0"/>
          <c:showSerName val="0"/>
          <c:showPercent val="0"/>
          <c:showBubbleSize val="0"/>
        </c:dLbls>
        <c:gapWidth val="150"/>
        <c:axId val="312723400"/>
        <c:axId val="31271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BA3A-464F-BF70-A3676AD8C7A3}"/>
            </c:ext>
          </c:extLst>
        </c:ser>
        <c:dLbls>
          <c:showLegendKey val="0"/>
          <c:showVal val="0"/>
          <c:showCatName val="0"/>
          <c:showSerName val="0"/>
          <c:showPercent val="0"/>
          <c:showBubbleSize val="0"/>
        </c:dLbls>
        <c:marker val="1"/>
        <c:smooth val="0"/>
        <c:axId val="312723400"/>
        <c:axId val="312715952"/>
      </c:lineChart>
      <c:dateAx>
        <c:axId val="312723400"/>
        <c:scaling>
          <c:orientation val="minMax"/>
        </c:scaling>
        <c:delete val="1"/>
        <c:axPos val="b"/>
        <c:numFmt formatCode="ge" sourceLinked="1"/>
        <c:majorTickMark val="none"/>
        <c:minorTickMark val="none"/>
        <c:tickLblPos val="none"/>
        <c:crossAx val="312715952"/>
        <c:crosses val="autoZero"/>
        <c:auto val="1"/>
        <c:lblOffset val="100"/>
        <c:baseTimeUnit val="years"/>
      </c:dateAx>
      <c:valAx>
        <c:axId val="31271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72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90.2</c:v>
                </c:pt>
                <c:pt idx="1">
                  <c:v>99.1</c:v>
                </c:pt>
                <c:pt idx="2">
                  <c:v>101.9</c:v>
                </c:pt>
                <c:pt idx="3">
                  <c:v>107</c:v>
                </c:pt>
                <c:pt idx="4">
                  <c:v>108.4</c:v>
                </c:pt>
              </c:numCache>
            </c:numRef>
          </c:val>
          <c:extLst>
            <c:ext xmlns:c16="http://schemas.microsoft.com/office/drawing/2014/chart" uri="{C3380CC4-5D6E-409C-BE32-E72D297353CC}">
              <c16:uniqueId val="{00000000-252A-414C-8DA9-1AE510C60E4E}"/>
            </c:ext>
          </c:extLst>
        </c:ser>
        <c:dLbls>
          <c:showLegendKey val="0"/>
          <c:showVal val="0"/>
          <c:showCatName val="0"/>
          <c:showSerName val="0"/>
          <c:showPercent val="0"/>
          <c:showBubbleSize val="0"/>
        </c:dLbls>
        <c:gapWidth val="150"/>
        <c:axId val="312717912"/>
        <c:axId val="31271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252A-414C-8DA9-1AE510C60E4E}"/>
            </c:ext>
          </c:extLst>
        </c:ser>
        <c:dLbls>
          <c:showLegendKey val="0"/>
          <c:showVal val="0"/>
          <c:showCatName val="0"/>
          <c:showSerName val="0"/>
          <c:showPercent val="0"/>
          <c:showBubbleSize val="0"/>
        </c:dLbls>
        <c:marker val="1"/>
        <c:smooth val="0"/>
        <c:axId val="312717912"/>
        <c:axId val="312719480"/>
      </c:lineChart>
      <c:dateAx>
        <c:axId val="312717912"/>
        <c:scaling>
          <c:orientation val="minMax"/>
        </c:scaling>
        <c:delete val="1"/>
        <c:axPos val="b"/>
        <c:numFmt formatCode="ge" sourceLinked="1"/>
        <c:majorTickMark val="none"/>
        <c:minorTickMark val="none"/>
        <c:tickLblPos val="none"/>
        <c:crossAx val="312719480"/>
        <c:crosses val="autoZero"/>
        <c:auto val="1"/>
        <c:lblOffset val="100"/>
        <c:baseTimeUnit val="years"/>
      </c:dateAx>
      <c:valAx>
        <c:axId val="31271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1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34.5</c:v>
                </c:pt>
                <c:pt idx="1">
                  <c:v>46.2</c:v>
                </c:pt>
                <c:pt idx="2">
                  <c:v>44.3</c:v>
                </c:pt>
                <c:pt idx="3">
                  <c:v>49.9</c:v>
                </c:pt>
                <c:pt idx="4">
                  <c:v>51.4</c:v>
                </c:pt>
              </c:numCache>
            </c:numRef>
          </c:val>
          <c:extLst>
            <c:ext xmlns:c16="http://schemas.microsoft.com/office/drawing/2014/chart" uri="{C3380CC4-5D6E-409C-BE32-E72D297353CC}">
              <c16:uniqueId val="{00000000-3C7B-48A7-B5B5-938C1D0CDD8F}"/>
            </c:ext>
          </c:extLst>
        </c:ser>
        <c:dLbls>
          <c:showLegendKey val="0"/>
          <c:showVal val="0"/>
          <c:showCatName val="0"/>
          <c:showSerName val="0"/>
          <c:showPercent val="0"/>
          <c:showBubbleSize val="0"/>
        </c:dLbls>
        <c:gapWidth val="150"/>
        <c:axId val="312719872"/>
        <c:axId val="3127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3C7B-48A7-B5B5-938C1D0CDD8F}"/>
            </c:ext>
          </c:extLst>
        </c:ser>
        <c:dLbls>
          <c:showLegendKey val="0"/>
          <c:showVal val="0"/>
          <c:showCatName val="0"/>
          <c:showSerName val="0"/>
          <c:showPercent val="0"/>
          <c:showBubbleSize val="0"/>
        </c:dLbls>
        <c:marker val="1"/>
        <c:smooth val="0"/>
        <c:axId val="312719872"/>
        <c:axId val="312720656"/>
      </c:lineChart>
      <c:dateAx>
        <c:axId val="312719872"/>
        <c:scaling>
          <c:orientation val="minMax"/>
        </c:scaling>
        <c:delete val="1"/>
        <c:axPos val="b"/>
        <c:numFmt formatCode="ge" sourceLinked="1"/>
        <c:majorTickMark val="none"/>
        <c:minorTickMark val="none"/>
        <c:tickLblPos val="none"/>
        <c:crossAx val="312720656"/>
        <c:crosses val="autoZero"/>
        <c:auto val="1"/>
        <c:lblOffset val="100"/>
        <c:baseTimeUnit val="years"/>
      </c:dateAx>
      <c:valAx>
        <c:axId val="31272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7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13581</c:v>
                </c:pt>
                <c:pt idx="1">
                  <c:v>19491</c:v>
                </c:pt>
                <c:pt idx="2">
                  <c:v>19412</c:v>
                </c:pt>
                <c:pt idx="3">
                  <c:v>24618</c:v>
                </c:pt>
                <c:pt idx="4">
                  <c:v>25682</c:v>
                </c:pt>
              </c:numCache>
            </c:numRef>
          </c:val>
          <c:extLst>
            <c:ext xmlns:c16="http://schemas.microsoft.com/office/drawing/2014/chart" uri="{C3380CC4-5D6E-409C-BE32-E72D297353CC}">
              <c16:uniqueId val="{00000000-BF86-4157-B281-E261F364E2C1}"/>
            </c:ext>
          </c:extLst>
        </c:ser>
        <c:dLbls>
          <c:showLegendKey val="0"/>
          <c:showVal val="0"/>
          <c:showCatName val="0"/>
          <c:showSerName val="0"/>
          <c:showPercent val="0"/>
          <c:showBubbleSize val="0"/>
        </c:dLbls>
        <c:gapWidth val="150"/>
        <c:axId val="313186776"/>
        <c:axId val="3131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BF86-4157-B281-E261F364E2C1}"/>
            </c:ext>
          </c:extLst>
        </c:ser>
        <c:dLbls>
          <c:showLegendKey val="0"/>
          <c:showVal val="0"/>
          <c:showCatName val="0"/>
          <c:showSerName val="0"/>
          <c:showPercent val="0"/>
          <c:showBubbleSize val="0"/>
        </c:dLbls>
        <c:marker val="1"/>
        <c:smooth val="0"/>
        <c:axId val="313186776"/>
        <c:axId val="313190304"/>
      </c:lineChart>
      <c:dateAx>
        <c:axId val="313186776"/>
        <c:scaling>
          <c:orientation val="minMax"/>
        </c:scaling>
        <c:delete val="1"/>
        <c:axPos val="b"/>
        <c:numFmt formatCode="ge" sourceLinked="1"/>
        <c:majorTickMark val="none"/>
        <c:minorTickMark val="none"/>
        <c:tickLblPos val="none"/>
        <c:crossAx val="313190304"/>
        <c:crosses val="autoZero"/>
        <c:auto val="1"/>
        <c:lblOffset val="100"/>
        <c:baseTimeUnit val="years"/>
      </c:dateAx>
      <c:valAx>
        <c:axId val="31319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8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豊橋市松葉公園地下駐車場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30.4</v>
      </c>
      <c r="V31" s="118"/>
      <c r="W31" s="118"/>
      <c r="X31" s="118"/>
      <c r="Y31" s="118"/>
      <c r="Z31" s="118"/>
      <c r="AA31" s="118"/>
      <c r="AB31" s="118"/>
      <c r="AC31" s="118"/>
      <c r="AD31" s="118"/>
      <c r="AE31" s="118"/>
      <c r="AF31" s="118"/>
      <c r="AG31" s="118"/>
      <c r="AH31" s="118"/>
      <c r="AI31" s="118"/>
      <c r="AJ31" s="118"/>
      <c r="AK31" s="118"/>
      <c r="AL31" s="118"/>
      <c r="AM31" s="118"/>
      <c r="AN31" s="118">
        <f>データ!Z7</f>
        <v>38</v>
      </c>
      <c r="AO31" s="118"/>
      <c r="AP31" s="118"/>
      <c r="AQ31" s="118"/>
      <c r="AR31" s="118"/>
      <c r="AS31" s="118"/>
      <c r="AT31" s="118"/>
      <c r="AU31" s="118"/>
      <c r="AV31" s="118"/>
      <c r="AW31" s="118"/>
      <c r="AX31" s="118"/>
      <c r="AY31" s="118"/>
      <c r="AZ31" s="118"/>
      <c r="BA31" s="118"/>
      <c r="BB31" s="118"/>
      <c r="BC31" s="118"/>
      <c r="BD31" s="118"/>
      <c r="BE31" s="118"/>
      <c r="BF31" s="118"/>
      <c r="BG31" s="118">
        <f>データ!AA7</f>
        <v>51.5</v>
      </c>
      <c r="BH31" s="118"/>
      <c r="BI31" s="118"/>
      <c r="BJ31" s="118"/>
      <c r="BK31" s="118"/>
      <c r="BL31" s="118"/>
      <c r="BM31" s="118"/>
      <c r="BN31" s="118"/>
      <c r="BO31" s="118"/>
      <c r="BP31" s="118"/>
      <c r="BQ31" s="118"/>
      <c r="BR31" s="118"/>
      <c r="BS31" s="118"/>
      <c r="BT31" s="118"/>
      <c r="BU31" s="118"/>
      <c r="BV31" s="118"/>
      <c r="BW31" s="118"/>
      <c r="BX31" s="118"/>
      <c r="BY31" s="118"/>
      <c r="BZ31" s="118">
        <f>データ!AB7</f>
        <v>73.599999999999994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81.099999999999994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90.2</v>
      </c>
      <c r="JD31" s="120"/>
      <c r="JE31" s="120"/>
      <c r="JF31" s="120"/>
      <c r="JG31" s="120"/>
      <c r="JH31" s="120"/>
      <c r="JI31" s="120"/>
      <c r="JJ31" s="120"/>
      <c r="JK31" s="120"/>
      <c r="JL31" s="120"/>
      <c r="JM31" s="120"/>
      <c r="JN31" s="120"/>
      <c r="JO31" s="120"/>
      <c r="JP31" s="120"/>
      <c r="JQ31" s="120"/>
      <c r="JR31" s="120"/>
      <c r="JS31" s="120"/>
      <c r="JT31" s="120"/>
      <c r="JU31" s="121"/>
      <c r="JV31" s="119">
        <f>データ!DL7</f>
        <v>99.1</v>
      </c>
      <c r="JW31" s="120"/>
      <c r="JX31" s="120"/>
      <c r="JY31" s="120"/>
      <c r="JZ31" s="120"/>
      <c r="KA31" s="120"/>
      <c r="KB31" s="120"/>
      <c r="KC31" s="120"/>
      <c r="KD31" s="120"/>
      <c r="KE31" s="120"/>
      <c r="KF31" s="120"/>
      <c r="KG31" s="120"/>
      <c r="KH31" s="120"/>
      <c r="KI31" s="120"/>
      <c r="KJ31" s="120"/>
      <c r="KK31" s="120"/>
      <c r="KL31" s="120"/>
      <c r="KM31" s="120"/>
      <c r="KN31" s="121"/>
      <c r="KO31" s="119">
        <f>データ!DM7</f>
        <v>101.9</v>
      </c>
      <c r="KP31" s="120"/>
      <c r="KQ31" s="120"/>
      <c r="KR31" s="120"/>
      <c r="KS31" s="120"/>
      <c r="KT31" s="120"/>
      <c r="KU31" s="120"/>
      <c r="KV31" s="120"/>
      <c r="KW31" s="120"/>
      <c r="KX31" s="120"/>
      <c r="KY31" s="120"/>
      <c r="KZ31" s="120"/>
      <c r="LA31" s="120"/>
      <c r="LB31" s="120"/>
      <c r="LC31" s="120"/>
      <c r="LD31" s="120"/>
      <c r="LE31" s="120"/>
      <c r="LF31" s="120"/>
      <c r="LG31" s="121"/>
      <c r="LH31" s="119">
        <f>データ!DN7</f>
        <v>107</v>
      </c>
      <c r="LI31" s="120"/>
      <c r="LJ31" s="120"/>
      <c r="LK31" s="120"/>
      <c r="LL31" s="120"/>
      <c r="LM31" s="120"/>
      <c r="LN31" s="120"/>
      <c r="LO31" s="120"/>
      <c r="LP31" s="120"/>
      <c r="LQ31" s="120"/>
      <c r="LR31" s="120"/>
      <c r="LS31" s="120"/>
      <c r="LT31" s="120"/>
      <c r="LU31" s="120"/>
      <c r="LV31" s="120"/>
      <c r="LW31" s="120"/>
      <c r="LX31" s="120"/>
      <c r="LY31" s="120"/>
      <c r="LZ31" s="121"/>
      <c r="MA31" s="119">
        <f>データ!DO7</f>
        <v>108.4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34.5</v>
      </c>
      <c r="EM52" s="118"/>
      <c r="EN52" s="118"/>
      <c r="EO52" s="118"/>
      <c r="EP52" s="118"/>
      <c r="EQ52" s="118"/>
      <c r="ER52" s="118"/>
      <c r="ES52" s="118"/>
      <c r="ET52" s="118"/>
      <c r="EU52" s="118"/>
      <c r="EV52" s="118"/>
      <c r="EW52" s="118"/>
      <c r="EX52" s="118"/>
      <c r="EY52" s="118"/>
      <c r="EZ52" s="118"/>
      <c r="FA52" s="118"/>
      <c r="FB52" s="118"/>
      <c r="FC52" s="118"/>
      <c r="FD52" s="118"/>
      <c r="FE52" s="118">
        <f>データ!BG7</f>
        <v>46.2</v>
      </c>
      <c r="FF52" s="118"/>
      <c r="FG52" s="118"/>
      <c r="FH52" s="118"/>
      <c r="FI52" s="118"/>
      <c r="FJ52" s="118"/>
      <c r="FK52" s="118"/>
      <c r="FL52" s="118"/>
      <c r="FM52" s="118"/>
      <c r="FN52" s="118"/>
      <c r="FO52" s="118"/>
      <c r="FP52" s="118"/>
      <c r="FQ52" s="118"/>
      <c r="FR52" s="118"/>
      <c r="FS52" s="118"/>
      <c r="FT52" s="118"/>
      <c r="FU52" s="118"/>
      <c r="FV52" s="118"/>
      <c r="FW52" s="118"/>
      <c r="FX52" s="118">
        <f>データ!BH7</f>
        <v>44.3</v>
      </c>
      <c r="FY52" s="118"/>
      <c r="FZ52" s="118"/>
      <c r="GA52" s="118"/>
      <c r="GB52" s="118"/>
      <c r="GC52" s="118"/>
      <c r="GD52" s="118"/>
      <c r="GE52" s="118"/>
      <c r="GF52" s="118"/>
      <c r="GG52" s="118"/>
      <c r="GH52" s="118"/>
      <c r="GI52" s="118"/>
      <c r="GJ52" s="118"/>
      <c r="GK52" s="118"/>
      <c r="GL52" s="118"/>
      <c r="GM52" s="118"/>
      <c r="GN52" s="118"/>
      <c r="GO52" s="118"/>
      <c r="GP52" s="118"/>
      <c r="GQ52" s="118">
        <f>データ!BI7</f>
        <v>49.9</v>
      </c>
      <c r="GR52" s="118"/>
      <c r="GS52" s="118"/>
      <c r="GT52" s="118"/>
      <c r="GU52" s="118"/>
      <c r="GV52" s="118"/>
      <c r="GW52" s="118"/>
      <c r="GX52" s="118"/>
      <c r="GY52" s="118"/>
      <c r="GZ52" s="118"/>
      <c r="HA52" s="118"/>
      <c r="HB52" s="118"/>
      <c r="HC52" s="118"/>
      <c r="HD52" s="118"/>
      <c r="HE52" s="118"/>
      <c r="HF52" s="118"/>
      <c r="HG52" s="118"/>
      <c r="HH52" s="118"/>
      <c r="HI52" s="118"/>
      <c r="HJ52" s="118">
        <f>データ!BJ7</f>
        <v>51.4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13581</v>
      </c>
      <c r="JD52" s="125"/>
      <c r="JE52" s="125"/>
      <c r="JF52" s="125"/>
      <c r="JG52" s="125"/>
      <c r="JH52" s="125"/>
      <c r="JI52" s="125"/>
      <c r="JJ52" s="125"/>
      <c r="JK52" s="125"/>
      <c r="JL52" s="125"/>
      <c r="JM52" s="125"/>
      <c r="JN52" s="125"/>
      <c r="JO52" s="125"/>
      <c r="JP52" s="125"/>
      <c r="JQ52" s="125"/>
      <c r="JR52" s="125"/>
      <c r="JS52" s="125"/>
      <c r="JT52" s="125"/>
      <c r="JU52" s="125"/>
      <c r="JV52" s="125">
        <f>データ!BR7</f>
        <v>19491</v>
      </c>
      <c r="JW52" s="125"/>
      <c r="JX52" s="125"/>
      <c r="JY52" s="125"/>
      <c r="JZ52" s="125"/>
      <c r="KA52" s="125"/>
      <c r="KB52" s="125"/>
      <c r="KC52" s="125"/>
      <c r="KD52" s="125"/>
      <c r="KE52" s="125"/>
      <c r="KF52" s="125"/>
      <c r="KG52" s="125"/>
      <c r="KH52" s="125"/>
      <c r="KI52" s="125"/>
      <c r="KJ52" s="125"/>
      <c r="KK52" s="125"/>
      <c r="KL52" s="125"/>
      <c r="KM52" s="125"/>
      <c r="KN52" s="125"/>
      <c r="KO52" s="125">
        <f>データ!BS7</f>
        <v>19412</v>
      </c>
      <c r="KP52" s="125"/>
      <c r="KQ52" s="125"/>
      <c r="KR52" s="125"/>
      <c r="KS52" s="125"/>
      <c r="KT52" s="125"/>
      <c r="KU52" s="125"/>
      <c r="KV52" s="125"/>
      <c r="KW52" s="125"/>
      <c r="KX52" s="125"/>
      <c r="KY52" s="125"/>
      <c r="KZ52" s="125"/>
      <c r="LA52" s="125"/>
      <c r="LB52" s="125"/>
      <c r="LC52" s="125"/>
      <c r="LD52" s="125"/>
      <c r="LE52" s="125"/>
      <c r="LF52" s="125"/>
      <c r="LG52" s="125"/>
      <c r="LH52" s="125">
        <f>データ!BT7</f>
        <v>24618</v>
      </c>
      <c r="LI52" s="125"/>
      <c r="LJ52" s="125"/>
      <c r="LK52" s="125"/>
      <c r="LL52" s="125"/>
      <c r="LM52" s="125"/>
      <c r="LN52" s="125"/>
      <c r="LO52" s="125"/>
      <c r="LP52" s="125"/>
      <c r="LQ52" s="125"/>
      <c r="LR52" s="125"/>
      <c r="LS52" s="125"/>
      <c r="LT52" s="125"/>
      <c r="LU52" s="125"/>
      <c r="LV52" s="125"/>
      <c r="LW52" s="125"/>
      <c r="LX52" s="125"/>
      <c r="LY52" s="125"/>
      <c r="LZ52" s="125"/>
      <c r="MA52" s="125">
        <f>データ!BU7</f>
        <v>25682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876612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599.29999999999995</v>
      </c>
      <c r="KB77" s="120"/>
      <c r="KC77" s="120"/>
      <c r="KD77" s="120"/>
      <c r="KE77" s="120"/>
      <c r="KF77" s="120"/>
      <c r="KG77" s="120"/>
      <c r="KH77" s="120"/>
      <c r="KI77" s="120"/>
      <c r="KJ77" s="120"/>
      <c r="KK77" s="120"/>
      <c r="KL77" s="120"/>
      <c r="KM77" s="120"/>
      <c r="KN77" s="120"/>
      <c r="KO77" s="121"/>
      <c r="KP77" s="119">
        <f>データ!DA7</f>
        <v>330.2</v>
      </c>
      <c r="KQ77" s="120"/>
      <c r="KR77" s="120"/>
      <c r="KS77" s="120"/>
      <c r="KT77" s="120"/>
      <c r="KU77" s="120"/>
      <c r="KV77" s="120"/>
      <c r="KW77" s="120"/>
      <c r="KX77" s="120"/>
      <c r="KY77" s="120"/>
      <c r="KZ77" s="120"/>
      <c r="LA77" s="120"/>
      <c r="LB77" s="120"/>
      <c r="LC77" s="120"/>
      <c r="LD77" s="121"/>
      <c r="LE77" s="119">
        <f>データ!DB7</f>
        <v>197.8</v>
      </c>
      <c r="LF77" s="120"/>
      <c r="LG77" s="120"/>
      <c r="LH77" s="120"/>
      <c r="LI77" s="120"/>
      <c r="LJ77" s="120"/>
      <c r="LK77" s="120"/>
      <c r="LL77" s="120"/>
      <c r="LM77" s="120"/>
      <c r="LN77" s="120"/>
      <c r="LO77" s="120"/>
      <c r="LP77" s="120"/>
      <c r="LQ77" s="120"/>
      <c r="LR77" s="120"/>
      <c r="LS77" s="121"/>
      <c r="LT77" s="119">
        <f>データ!DC7</f>
        <v>100.3</v>
      </c>
      <c r="LU77" s="120"/>
      <c r="LV77" s="120"/>
      <c r="LW77" s="120"/>
      <c r="LX77" s="120"/>
      <c r="LY77" s="120"/>
      <c r="LZ77" s="120"/>
      <c r="MA77" s="120"/>
      <c r="MB77" s="120"/>
      <c r="MC77" s="120"/>
      <c r="MD77" s="120"/>
      <c r="ME77" s="120"/>
      <c r="MF77" s="120"/>
      <c r="MG77" s="120"/>
      <c r="MH77" s="121"/>
      <c r="MI77" s="119">
        <f>データ!DD7</f>
        <v>29.9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YcoeEZmyOGNGJhj7IuSvET2Djbp62nR0h53CEX7lPCTYj2rzivKVpeP0NITAaiJY8yUH6lZG97cBqMEkT+RqQ==" saltValue="UQeJcipB43Uq+tI5WGHcL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100</v>
      </c>
      <c r="AW5" s="59" t="s">
        <v>91</v>
      </c>
      <c r="AX5" s="59" t="s">
        <v>92</v>
      </c>
      <c r="AY5" s="59" t="s">
        <v>93</v>
      </c>
      <c r="AZ5" s="59" t="s">
        <v>94</v>
      </c>
      <c r="BA5" s="59" t="s">
        <v>95</v>
      </c>
      <c r="BB5" s="59" t="s">
        <v>96</v>
      </c>
      <c r="BC5" s="59" t="s">
        <v>97</v>
      </c>
      <c r="BD5" s="59" t="s">
        <v>98</v>
      </c>
      <c r="BE5" s="59" t="s">
        <v>99</v>
      </c>
      <c r="BF5" s="59" t="s">
        <v>89</v>
      </c>
      <c r="BG5" s="59" t="s">
        <v>90</v>
      </c>
      <c r="BH5" s="59" t="s">
        <v>91</v>
      </c>
      <c r="BI5" s="59" t="s">
        <v>103</v>
      </c>
      <c r="BJ5" s="59" t="s">
        <v>93</v>
      </c>
      <c r="BK5" s="59" t="s">
        <v>94</v>
      </c>
      <c r="BL5" s="59" t="s">
        <v>95</v>
      </c>
      <c r="BM5" s="59" t="s">
        <v>96</v>
      </c>
      <c r="BN5" s="59" t="s">
        <v>97</v>
      </c>
      <c r="BO5" s="59" t="s">
        <v>98</v>
      </c>
      <c r="BP5" s="59" t="s">
        <v>99</v>
      </c>
      <c r="BQ5" s="59" t="s">
        <v>89</v>
      </c>
      <c r="BR5" s="59" t="s">
        <v>100</v>
      </c>
      <c r="BS5" s="59" t="s">
        <v>91</v>
      </c>
      <c r="BT5" s="59" t="s">
        <v>103</v>
      </c>
      <c r="BU5" s="59" t="s">
        <v>102</v>
      </c>
      <c r="BV5" s="59" t="s">
        <v>94</v>
      </c>
      <c r="BW5" s="59" t="s">
        <v>95</v>
      </c>
      <c r="BX5" s="59" t="s">
        <v>96</v>
      </c>
      <c r="BY5" s="59" t="s">
        <v>97</v>
      </c>
      <c r="BZ5" s="59" t="s">
        <v>98</v>
      </c>
      <c r="CA5" s="59" t="s">
        <v>99</v>
      </c>
      <c r="CB5" s="59" t="s">
        <v>89</v>
      </c>
      <c r="CC5" s="59" t="s">
        <v>100</v>
      </c>
      <c r="CD5" s="59" t="s">
        <v>91</v>
      </c>
      <c r="CE5" s="59" t="s">
        <v>103</v>
      </c>
      <c r="CF5" s="59" t="s">
        <v>93</v>
      </c>
      <c r="CG5" s="59" t="s">
        <v>94</v>
      </c>
      <c r="CH5" s="59" t="s">
        <v>95</v>
      </c>
      <c r="CI5" s="59" t="s">
        <v>96</v>
      </c>
      <c r="CJ5" s="59" t="s">
        <v>97</v>
      </c>
      <c r="CK5" s="59" t="s">
        <v>98</v>
      </c>
      <c r="CL5" s="59" t="s">
        <v>99</v>
      </c>
      <c r="CM5" s="150"/>
      <c r="CN5" s="150"/>
      <c r="CO5" s="59" t="s">
        <v>89</v>
      </c>
      <c r="CP5" s="59" t="s">
        <v>90</v>
      </c>
      <c r="CQ5" s="59" t="s">
        <v>101</v>
      </c>
      <c r="CR5" s="59" t="s">
        <v>92</v>
      </c>
      <c r="CS5" s="59" t="s">
        <v>93</v>
      </c>
      <c r="CT5" s="59" t="s">
        <v>94</v>
      </c>
      <c r="CU5" s="59" t="s">
        <v>95</v>
      </c>
      <c r="CV5" s="59" t="s">
        <v>96</v>
      </c>
      <c r="CW5" s="59" t="s">
        <v>97</v>
      </c>
      <c r="CX5" s="59" t="s">
        <v>98</v>
      </c>
      <c r="CY5" s="59" t="s">
        <v>99</v>
      </c>
      <c r="CZ5" s="59" t="s">
        <v>104</v>
      </c>
      <c r="DA5" s="59" t="s">
        <v>100</v>
      </c>
      <c r="DB5" s="59" t="s">
        <v>91</v>
      </c>
      <c r="DC5" s="59" t="s">
        <v>92</v>
      </c>
      <c r="DD5" s="59" t="s">
        <v>93</v>
      </c>
      <c r="DE5" s="59" t="s">
        <v>94</v>
      </c>
      <c r="DF5" s="59" t="s">
        <v>95</v>
      </c>
      <c r="DG5" s="59" t="s">
        <v>96</v>
      </c>
      <c r="DH5" s="59" t="s">
        <v>97</v>
      </c>
      <c r="DI5" s="59" t="s">
        <v>98</v>
      </c>
      <c r="DJ5" s="59" t="s">
        <v>35</v>
      </c>
      <c r="DK5" s="59" t="s">
        <v>89</v>
      </c>
      <c r="DL5" s="59" t="s">
        <v>90</v>
      </c>
      <c r="DM5" s="59" t="s">
        <v>101</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232017</v>
      </c>
      <c r="D6" s="60">
        <f t="shared" si="1"/>
        <v>47</v>
      </c>
      <c r="E6" s="60">
        <f t="shared" si="1"/>
        <v>14</v>
      </c>
      <c r="F6" s="60">
        <f t="shared" si="1"/>
        <v>0</v>
      </c>
      <c r="G6" s="60">
        <f t="shared" si="1"/>
        <v>3</v>
      </c>
      <c r="H6" s="60" t="str">
        <f>SUBSTITUTE(H8,"　","")</f>
        <v>愛知県豊橋市</v>
      </c>
      <c r="I6" s="60" t="str">
        <f t="shared" si="1"/>
        <v>豊橋市松葉公園地下駐車場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21</v>
      </c>
      <c r="S6" s="62" t="str">
        <f t="shared" si="1"/>
        <v>商業施設</v>
      </c>
      <c r="T6" s="62" t="str">
        <f t="shared" si="1"/>
        <v>無</v>
      </c>
      <c r="U6" s="63">
        <f t="shared" si="1"/>
        <v>10018</v>
      </c>
      <c r="V6" s="63">
        <f t="shared" si="1"/>
        <v>214</v>
      </c>
      <c r="W6" s="63">
        <f t="shared" si="1"/>
        <v>300</v>
      </c>
      <c r="X6" s="62" t="str">
        <f t="shared" si="1"/>
        <v>代行制</v>
      </c>
      <c r="Y6" s="64">
        <f>IF(Y8="-",NA(),Y8)</f>
        <v>30.4</v>
      </c>
      <c r="Z6" s="64">
        <f t="shared" ref="Z6:AH6" si="2">IF(Z8="-",NA(),Z8)</f>
        <v>38</v>
      </c>
      <c r="AA6" s="64">
        <f t="shared" si="2"/>
        <v>51.5</v>
      </c>
      <c r="AB6" s="64">
        <f t="shared" si="2"/>
        <v>73.599999999999994</v>
      </c>
      <c r="AC6" s="64">
        <f t="shared" si="2"/>
        <v>81.099999999999994</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34.5</v>
      </c>
      <c r="BG6" s="64">
        <f t="shared" ref="BG6:BO6" si="5">IF(BG8="-",NA(),BG8)</f>
        <v>46.2</v>
      </c>
      <c r="BH6" s="64">
        <f t="shared" si="5"/>
        <v>44.3</v>
      </c>
      <c r="BI6" s="64">
        <f t="shared" si="5"/>
        <v>49.9</v>
      </c>
      <c r="BJ6" s="64">
        <f t="shared" si="5"/>
        <v>51.4</v>
      </c>
      <c r="BK6" s="64">
        <f t="shared" si="5"/>
        <v>18.2</v>
      </c>
      <c r="BL6" s="64">
        <f t="shared" si="5"/>
        <v>17.5</v>
      </c>
      <c r="BM6" s="64">
        <f t="shared" si="5"/>
        <v>14.3</v>
      </c>
      <c r="BN6" s="64">
        <f t="shared" si="5"/>
        <v>11.8</v>
      </c>
      <c r="BO6" s="64">
        <f t="shared" si="5"/>
        <v>8.6</v>
      </c>
      <c r="BP6" s="61" t="str">
        <f>IF(BP8="-","",IF(BP8="-","【-】","【"&amp;SUBSTITUTE(TEXT(BP8,"#,##0.0"),"-","△")&amp;"】"))</f>
        <v>【26.3】</v>
      </c>
      <c r="BQ6" s="65">
        <f>IF(BQ8="-",NA(),BQ8)</f>
        <v>13581</v>
      </c>
      <c r="BR6" s="65">
        <f t="shared" ref="BR6:BZ6" si="6">IF(BR8="-",NA(),BR8)</f>
        <v>19491</v>
      </c>
      <c r="BS6" s="65">
        <f t="shared" si="6"/>
        <v>19412</v>
      </c>
      <c r="BT6" s="65">
        <f t="shared" si="6"/>
        <v>24618</v>
      </c>
      <c r="BU6" s="65">
        <f t="shared" si="6"/>
        <v>25682</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876612</v>
      </c>
      <c r="CN6" s="63">
        <f t="shared" si="7"/>
        <v>20000</v>
      </c>
      <c r="CO6" s="64"/>
      <c r="CP6" s="64"/>
      <c r="CQ6" s="64"/>
      <c r="CR6" s="64"/>
      <c r="CS6" s="64"/>
      <c r="CT6" s="64"/>
      <c r="CU6" s="64"/>
      <c r="CV6" s="64"/>
      <c r="CW6" s="64"/>
      <c r="CX6" s="64"/>
      <c r="CY6" s="61" t="s">
        <v>106</v>
      </c>
      <c r="CZ6" s="64">
        <f>IF(CZ8="-",NA(),CZ8)</f>
        <v>599.29999999999995</v>
      </c>
      <c r="DA6" s="64">
        <f t="shared" ref="DA6:DI6" si="8">IF(DA8="-",NA(),DA8)</f>
        <v>330.2</v>
      </c>
      <c r="DB6" s="64">
        <f t="shared" si="8"/>
        <v>197.8</v>
      </c>
      <c r="DC6" s="64">
        <f t="shared" si="8"/>
        <v>100.3</v>
      </c>
      <c r="DD6" s="64">
        <f t="shared" si="8"/>
        <v>29.9</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90.2</v>
      </c>
      <c r="DL6" s="64">
        <f t="shared" ref="DL6:DT6" si="9">IF(DL8="-",NA(),DL8)</f>
        <v>99.1</v>
      </c>
      <c r="DM6" s="64">
        <f t="shared" si="9"/>
        <v>101.9</v>
      </c>
      <c r="DN6" s="64">
        <f t="shared" si="9"/>
        <v>107</v>
      </c>
      <c r="DO6" s="64">
        <f t="shared" si="9"/>
        <v>108.4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107</v>
      </c>
      <c r="B7" s="60">
        <f t="shared" ref="B7:X7" si="10">B8</f>
        <v>2018</v>
      </c>
      <c r="C7" s="60">
        <f t="shared" si="10"/>
        <v>232017</v>
      </c>
      <c r="D7" s="60">
        <f t="shared" si="10"/>
        <v>47</v>
      </c>
      <c r="E7" s="60">
        <f t="shared" si="10"/>
        <v>14</v>
      </c>
      <c r="F7" s="60">
        <f t="shared" si="10"/>
        <v>0</v>
      </c>
      <c r="G7" s="60">
        <f t="shared" si="10"/>
        <v>3</v>
      </c>
      <c r="H7" s="60" t="str">
        <f t="shared" si="10"/>
        <v>愛知県　豊橋市</v>
      </c>
      <c r="I7" s="60" t="str">
        <f t="shared" si="10"/>
        <v>豊橋市松葉公園地下駐車場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21</v>
      </c>
      <c r="S7" s="62" t="str">
        <f t="shared" si="10"/>
        <v>商業施設</v>
      </c>
      <c r="T7" s="62" t="str">
        <f t="shared" si="10"/>
        <v>無</v>
      </c>
      <c r="U7" s="63">
        <f t="shared" si="10"/>
        <v>10018</v>
      </c>
      <c r="V7" s="63">
        <f t="shared" si="10"/>
        <v>214</v>
      </c>
      <c r="W7" s="63">
        <f t="shared" si="10"/>
        <v>300</v>
      </c>
      <c r="X7" s="62" t="str">
        <f t="shared" si="10"/>
        <v>代行制</v>
      </c>
      <c r="Y7" s="64">
        <f>Y8</f>
        <v>30.4</v>
      </c>
      <c r="Z7" s="64">
        <f t="shared" ref="Z7:AH7" si="11">Z8</f>
        <v>38</v>
      </c>
      <c r="AA7" s="64">
        <f t="shared" si="11"/>
        <v>51.5</v>
      </c>
      <c r="AB7" s="64">
        <f t="shared" si="11"/>
        <v>73.599999999999994</v>
      </c>
      <c r="AC7" s="64">
        <f t="shared" si="11"/>
        <v>81.099999999999994</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34.5</v>
      </c>
      <c r="BG7" s="64">
        <f t="shared" ref="BG7:BO7" si="14">BG8</f>
        <v>46.2</v>
      </c>
      <c r="BH7" s="64">
        <f t="shared" si="14"/>
        <v>44.3</v>
      </c>
      <c r="BI7" s="64">
        <f t="shared" si="14"/>
        <v>49.9</v>
      </c>
      <c r="BJ7" s="64">
        <f t="shared" si="14"/>
        <v>51.4</v>
      </c>
      <c r="BK7" s="64">
        <f t="shared" si="14"/>
        <v>18.2</v>
      </c>
      <c r="BL7" s="64">
        <f t="shared" si="14"/>
        <v>17.5</v>
      </c>
      <c r="BM7" s="64">
        <f t="shared" si="14"/>
        <v>14.3</v>
      </c>
      <c r="BN7" s="64">
        <f t="shared" si="14"/>
        <v>11.8</v>
      </c>
      <c r="BO7" s="64">
        <f t="shared" si="14"/>
        <v>8.6</v>
      </c>
      <c r="BP7" s="61"/>
      <c r="BQ7" s="65">
        <f>BQ8</f>
        <v>13581</v>
      </c>
      <c r="BR7" s="65">
        <f t="shared" ref="BR7:BZ7" si="15">BR8</f>
        <v>19491</v>
      </c>
      <c r="BS7" s="65">
        <f t="shared" si="15"/>
        <v>19412</v>
      </c>
      <c r="BT7" s="65">
        <f t="shared" si="15"/>
        <v>24618</v>
      </c>
      <c r="BU7" s="65">
        <f t="shared" si="15"/>
        <v>25682</v>
      </c>
      <c r="BV7" s="65">
        <f t="shared" si="15"/>
        <v>37843</v>
      </c>
      <c r="BW7" s="65">
        <f t="shared" si="15"/>
        <v>36318</v>
      </c>
      <c r="BX7" s="65">
        <f t="shared" si="15"/>
        <v>37745</v>
      </c>
      <c r="BY7" s="65">
        <f t="shared" si="15"/>
        <v>35151</v>
      </c>
      <c r="BZ7" s="65">
        <f t="shared" si="15"/>
        <v>29367</v>
      </c>
      <c r="CA7" s="63"/>
      <c r="CB7" s="64" t="s">
        <v>108</v>
      </c>
      <c r="CC7" s="64" t="s">
        <v>108</v>
      </c>
      <c r="CD7" s="64" t="s">
        <v>108</v>
      </c>
      <c r="CE7" s="64" t="s">
        <v>108</v>
      </c>
      <c r="CF7" s="64" t="s">
        <v>108</v>
      </c>
      <c r="CG7" s="64" t="s">
        <v>108</v>
      </c>
      <c r="CH7" s="64" t="s">
        <v>108</v>
      </c>
      <c r="CI7" s="64" t="s">
        <v>108</v>
      </c>
      <c r="CJ7" s="64" t="s">
        <v>108</v>
      </c>
      <c r="CK7" s="64" t="s">
        <v>106</v>
      </c>
      <c r="CL7" s="61"/>
      <c r="CM7" s="63">
        <f>CM8</f>
        <v>876612</v>
      </c>
      <c r="CN7" s="63">
        <f>CN8</f>
        <v>20000</v>
      </c>
      <c r="CO7" s="64" t="s">
        <v>108</v>
      </c>
      <c r="CP7" s="64" t="s">
        <v>108</v>
      </c>
      <c r="CQ7" s="64" t="s">
        <v>108</v>
      </c>
      <c r="CR7" s="64" t="s">
        <v>108</v>
      </c>
      <c r="CS7" s="64" t="s">
        <v>108</v>
      </c>
      <c r="CT7" s="64" t="s">
        <v>108</v>
      </c>
      <c r="CU7" s="64" t="s">
        <v>108</v>
      </c>
      <c r="CV7" s="64" t="s">
        <v>108</v>
      </c>
      <c r="CW7" s="64" t="s">
        <v>108</v>
      </c>
      <c r="CX7" s="64" t="s">
        <v>106</v>
      </c>
      <c r="CY7" s="61"/>
      <c r="CZ7" s="64">
        <f>CZ8</f>
        <v>599.29999999999995</v>
      </c>
      <c r="DA7" s="64">
        <f t="shared" ref="DA7:DI7" si="16">DA8</f>
        <v>330.2</v>
      </c>
      <c r="DB7" s="64">
        <f t="shared" si="16"/>
        <v>197.8</v>
      </c>
      <c r="DC7" s="64">
        <f t="shared" si="16"/>
        <v>100.3</v>
      </c>
      <c r="DD7" s="64">
        <f t="shared" si="16"/>
        <v>29.9</v>
      </c>
      <c r="DE7" s="64">
        <f t="shared" si="16"/>
        <v>351.1</v>
      </c>
      <c r="DF7" s="64">
        <f t="shared" si="16"/>
        <v>278.89999999999998</v>
      </c>
      <c r="DG7" s="64">
        <f t="shared" si="16"/>
        <v>205.5</v>
      </c>
      <c r="DH7" s="64">
        <f t="shared" si="16"/>
        <v>187.9</v>
      </c>
      <c r="DI7" s="64">
        <f t="shared" si="16"/>
        <v>139.69999999999999</v>
      </c>
      <c r="DJ7" s="61"/>
      <c r="DK7" s="64">
        <f>DK8</f>
        <v>90.2</v>
      </c>
      <c r="DL7" s="64">
        <f t="shared" ref="DL7:DT7" si="17">DL8</f>
        <v>99.1</v>
      </c>
      <c r="DM7" s="64">
        <f t="shared" si="17"/>
        <v>101.9</v>
      </c>
      <c r="DN7" s="64">
        <f t="shared" si="17"/>
        <v>107</v>
      </c>
      <c r="DO7" s="64">
        <f t="shared" si="17"/>
        <v>108.4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232017</v>
      </c>
      <c r="D8" s="67">
        <v>47</v>
      </c>
      <c r="E8" s="67">
        <v>14</v>
      </c>
      <c r="F8" s="67">
        <v>0</v>
      </c>
      <c r="G8" s="67">
        <v>3</v>
      </c>
      <c r="H8" s="67" t="s">
        <v>109</v>
      </c>
      <c r="I8" s="67" t="s">
        <v>110</v>
      </c>
      <c r="J8" s="67" t="s">
        <v>111</v>
      </c>
      <c r="K8" s="67" t="s">
        <v>112</v>
      </c>
      <c r="L8" s="67" t="s">
        <v>113</v>
      </c>
      <c r="M8" s="67" t="s">
        <v>114</v>
      </c>
      <c r="N8" s="67" t="s">
        <v>115</v>
      </c>
      <c r="O8" s="68" t="s">
        <v>116</v>
      </c>
      <c r="P8" s="69" t="s">
        <v>117</v>
      </c>
      <c r="Q8" s="69" t="s">
        <v>118</v>
      </c>
      <c r="R8" s="70">
        <v>21</v>
      </c>
      <c r="S8" s="69" t="s">
        <v>119</v>
      </c>
      <c r="T8" s="69" t="s">
        <v>120</v>
      </c>
      <c r="U8" s="70">
        <v>10018</v>
      </c>
      <c r="V8" s="70">
        <v>214</v>
      </c>
      <c r="W8" s="70">
        <v>300</v>
      </c>
      <c r="X8" s="69" t="s">
        <v>121</v>
      </c>
      <c r="Y8" s="71">
        <v>30.4</v>
      </c>
      <c r="Z8" s="71">
        <v>38</v>
      </c>
      <c r="AA8" s="71">
        <v>51.5</v>
      </c>
      <c r="AB8" s="71">
        <v>73.599999999999994</v>
      </c>
      <c r="AC8" s="71">
        <v>81.099999999999994</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34.5</v>
      </c>
      <c r="BG8" s="71">
        <v>46.2</v>
      </c>
      <c r="BH8" s="71">
        <v>44.3</v>
      </c>
      <c r="BI8" s="71">
        <v>49.9</v>
      </c>
      <c r="BJ8" s="71">
        <v>51.4</v>
      </c>
      <c r="BK8" s="71">
        <v>18.2</v>
      </c>
      <c r="BL8" s="71">
        <v>17.5</v>
      </c>
      <c r="BM8" s="71">
        <v>14.3</v>
      </c>
      <c r="BN8" s="71">
        <v>11.8</v>
      </c>
      <c r="BO8" s="71">
        <v>8.6</v>
      </c>
      <c r="BP8" s="68">
        <v>26.3</v>
      </c>
      <c r="BQ8" s="72">
        <v>13581</v>
      </c>
      <c r="BR8" s="72">
        <v>19491</v>
      </c>
      <c r="BS8" s="72">
        <v>19412</v>
      </c>
      <c r="BT8" s="73">
        <v>24618</v>
      </c>
      <c r="BU8" s="73">
        <v>25682</v>
      </c>
      <c r="BV8" s="72">
        <v>37843</v>
      </c>
      <c r="BW8" s="72">
        <v>36318</v>
      </c>
      <c r="BX8" s="72">
        <v>37745</v>
      </c>
      <c r="BY8" s="72">
        <v>35151</v>
      </c>
      <c r="BZ8" s="72">
        <v>29367</v>
      </c>
      <c r="CA8" s="70">
        <v>16102</v>
      </c>
      <c r="CB8" s="71" t="s">
        <v>113</v>
      </c>
      <c r="CC8" s="71" t="s">
        <v>113</v>
      </c>
      <c r="CD8" s="71" t="s">
        <v>113</v>
      </c>
      <c r="CE8" s="71" t="s">
        <v>113</v>
      </c>
      <c r="CF8" s="71" t="s">
        <v>113</v>
      </c>
      <c r="CG8" s="71" t="s">
        <v>113</v>
      </c>
      <c r="CH8" s="71" t="s">
        <v>113</v>
      </c>
      <c r="CI8" s="71" t="s">
        <v>113</v>
      </c>
      <c r="CJ8" s="71" t="s">
        <v>113</v>
      </c>
      <c r="CK8" s="71" t="s">
        <v>113</v>
      </c>
      <c r="CL8" s="68" t="s">
        <v>113</v>
      </c>
      <c r="CM8" s="70">
        <v>876612</v>
      </c>
      <c r="CN8" s="70">
        <v>20000</v>
      </c>
      <c r="CO8" s="71" t="s">
        <v>113</v>
      </c>
      <c r="CP8" s="71" t="s">
        <v>113</v>
      </c>
      <c r="CQ8" s="71" t="s">
        <v>113</v>
      </c>
      <c r="CR8" s="71" t="s">
        <v>113</v>
      </c>
      <c r="CS8" s="71" t="s">
        <v>113</v>
      </c>
      <c r="CT8" s="71" t="s">
        <v>113</v>
      </c>
      <c r="CU8" s="71" t="s">
        <v>113</v>
      </c>
      <c r="CV8" s="71" t="s">
        <v>113</v>
      </c>
      <c r="CW8" s="71" t="s">
        <v>113</v>
      </c>
      <c r="CX8" s="71" t="s">
        <v>113</v>
      </c>
      <c r="CY8" s="68" t="s">
        <v>113</v>
      </c>
      <c r="CZ8" s="71">
        <v>599.29999999999995</v>
      </c>
      <c r="DA8" s="71">
        <v>330.2</v>
      </c>
      <c r="DB8" s="71">
        <v>197.8</v>
      </c>
      <c r="DC8" s="71">
        <v>100.3</v>
      </c>
      <c r="DD8" s="71">
        <v>29.9</v>
      </c>
      <c r="DE8" s="71">
        <v>351.1</v>
      </c>
      <c r="DF8" s="71">
        <v>278.89999999999998</v>
      </c>
      <c r="DG8" s="71">
        <v>205.5</v>
      </c>
      <c r="DH8" s="71">
        <v>187.9</v>
      </c>
      <c r="DI8" s="71">
        <v>139.69999999999999</v>
      </c>
      <c r="DJ8" s="68">
        <v>103.6</v>
      </c>
      <c r="DK8" s="71">
        <v>90.2</v>
      </c>
      <c r="DL8" s="71">
        <v>99.1</v>
      </c>
      <c r="DM8" s="71">
        <v>101.9</v>
      </c>
      <c r="DN8" s="71">
        <v>107</v>
      </c>
      <c r="DO8" s="71">
        <v>108.4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2019-12-05T07:23:58Z</dcterms:created>
  <dcterms:modified xsi:type="dcterms:W3CDTF">2020-02-10T09:04:52Z</dcterms:modified>
  <cp:category/>
</cp:coreProperties>
</file>