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nas1\kakyoyu\zaisei\１００調査・資料\公営企業\準公決算関係\経営比較分析表（駐車場）\H30決算\04_公営企業に係る「経営比較分析表」の分析等の確認について\02_送付\"/>
    </mc:Choice>
  </mc:AlternateContent>
  <workbookProtection workbookAlgorithmName="SHA-512" workbookHashValue="9o2xQuI2jgN0NT9ZhFCD+X5i+gZdvL9pLg+XIePItolHVA28fum5z89UtW2dZS6990UFFBZq0xZPRzsksRLlpA==" workbookSaltValue="NnPIZkK6wq7KY2x6MRQm3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LT76" i="4"/>
  <c r="GQ51" i="4"/>
  <c r="LH30" i="4"/>
  <c r="GQ30" i="4"/>
  <c r="BZ30" i="4"/>
  <c r="BG30" i="4"/>
  <c r="HP76" i="4"/>
  <c r="AV76" i="4"/>
  <c r="KO51" i="4"/>
  <c r="LE76" i="4"/>
  <c r="FX51" i="4"/>
  <c r="KO30" i="4"/>
  <c r="BG51" i="4"/>
  <c r="FX30" i="4"/>
  <c r="JV30" i="4"/>
  <c r="HA76" i="4"/>
  <c r="AN51" i="4"/>
  <c r="FE30" i="4"/>
  <c r="JV51" i="4"/>
  <c r="AN30" i="4"/>
  <c r="AG76" i="4"/>
  <c r="KP76" i="4"/>
  <c r="FE51" i="4"/>
  <c r="KA76" i="4"/>
  <c r="EL51" i="4"/>
  <c r="JC30" i="4"/>
  <c r="R76" i="4"/>
  <c r="JC51" i="4"/>
  <c r="GL76" i="4"/>
  <c r="U51" i="4"/>
  <c r="EL30"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<sst xmlns="http://schemas.openxmlformats.org/spreadsheetml/2006/main" count="278" uniqueCount="133">
  <si>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</si>
  <si>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</si>
  <si>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</si>
  <si>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</si>
  <si>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</si>
  <si>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</si>
  <si>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</si>
  <si>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</si>
  <si>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</si>
  <si>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</si>
  <si>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</si>
  <si>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</si>
  <si>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</si>
  <si>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</si>
  <si>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</si>
  <si>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</si>
  <si>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</si>
  <si>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</si>
  <si>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</si>
  <si>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</si>
  <si>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</si>
  <si>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</si>
  <si>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</si>
  <si>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</si>
  <si>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</si>
  <si>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</si>
  <si>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</si>
  <si>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</si>
  <si>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</si>
  <si>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</si>
  <si>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</si>
  <si>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</si>
  <si>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</si>
  <si>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</si>
  <si>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</si>
  <si>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</si>
  <si>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</si>
  <si>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</si>
  <si>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</si>
  <si>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</si>
  <si>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</si>
  <si>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</si>
  <si>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</si>
  <si>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</si>
  <si>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</si>
  <si>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</si>
  <si>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</si>
  <si>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</si>
  <si>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</si>
  <si>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</si>
  <si>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</si>
  <si>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</si>
  <si>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</si>
  <si>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</si>
  <si>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</si>
  <si>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</si>
  <si>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</si>
  <si>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</si>
  <si>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</si>
  <si>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</si>
  <si>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</si>
  <si>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</si>
  <si>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</si>
  <si>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</si>
  <si>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</si>
  <si>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</si>
  <si>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</si>
  <si>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</si>
  <si>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</si>
  <si>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</si>
  <si>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</si>
  <si>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</si>
  <si>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</si>
  <si>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</si>
  <si>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</si>
  <si>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</si>
  <si>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</si>
  <si>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</si>
  <si>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</si>
  <si>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</si>
  <si>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</si>
  <si>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</si>
  <si>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</si>
  <si>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</si>
  <si>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</si>
  <si>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</si>
  <si>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</si>
  <si>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</si>
  <si>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</si>
  <si>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</si>
  <si>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</si>
  <si>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</si>
  <si>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</si>
  <si>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</si>
  <si>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</si>
  <si>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</si>
  <si>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</si>
  <si>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</si>
  <si>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</si>
  <si>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</si>
  <si>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</si>
  <si>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</si>
  <si>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</si>
  <si>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</si>
  <si>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</si>
  <si>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</si>
  <si>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</si>
  <si>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</si>
  <si>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</si>
  <si>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</si>
  <si>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</si>
  <si>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岡崎市</t>
  </si>
  <si>
    <t>篭田公園地下駐車場</t>
  </si>
  <si>
    <t>法非適用</t>
  </si>
  <si>
    <t>駐車場整備事業</t>
  </si>
  <si>
    <t>-</t>
  </si>
  <si>
    <t>Ａ２Ｂ２</t>
  </si>
  <si>
    <t>非設置</t>
  </si>
  <si>
    <t>該当数値なし</t>
  </si>
  <si>
    <t>都市計画駐車場</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</si>
  <si>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</si>
  <si>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</si>
  <si>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</si>
  <si>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</si>
  <si>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</si>
  <si>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</si>
  <si>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</si>
  <si>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</si>
  <si>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</si>
  <si>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本市駐車場整備事業は、地方公営企業法を適用していないため、一部指標について「該当数値なし」としている。
⑧設備投資見込額
　今後10年間においては、令和元年度に案内標示板建替を実施する他は定期的な点検・修繕によるメンテナンスを実施するのみの予定であり、経常収益に対して適切な範囲内での維持管理費による運営が見込まれている。</t>
    <rPh sb="1" eb="2">
      <t>ホン</t>
    </rPh>
    <rPh sb="2" eb="3">
      <t>シ</t>
    </rPh>
    <rPh sb="3" eb="6">
      <t>チュウシャジョウ</t>
    </rPh>
    <rPh sb="6" eb="8">
      <t>セイビ</t>
    </rPh>
    <rPh sb="8" eb="10">
      <t>ジギョウ</t>
    </rPh>
    <rPh sb="12" eb="14">
      <t>チホウ</t>
    </rPh>
    <rPh sb="14" eb="16">
      <t>コウエイ</t>
    </rPh>
    <rPh sb="16" eb="18">
      <t>キギョウ</t>
    </rPh>
    <rPh sb="18" eb="19">
      <t>ホウ</t>
    </rPh>
    <rPh sb="20" eb="22">
      <t>テキヨウ</t>
    </rPh>
    <rPh sb="30" eb="32">
      <t>イチブ</t>
    </rPh>
    <rPh sb="32" eb="34">
      <t>シヒョウ</t>
    </rPh>
    <rPh sb="39" eb="41">
      <t>ガイトウ</t>
    </rPh>
    <rPh sb="41" eb="43">
      <t>スウチ</t>
    </rPh>
    <rPh sb="76" eb="78">
      <t>レイワ</t>
    </rPh>
    <rPh sb="78" eb="79">
      <t>ガン</t>
    </rPh>
    <rPh sb="79" eb="80">
      <t>ネン</t>
    </rPh>
    <rPh sb="80" eb="81">
      <t>ド</t>
    </rPh>
    <rPh sb="90" eb="92">
      <t>ジッシ</t>
    </rPh>
    <rPh sb="94" eb="95">
      <t>ホカ</t>
    </rPh>
    <rPh sb="96" eb="99">
      <t>テイキテキ</t>
    </rPh>
    <rPh sb="100" eb="102">
      <t>テンケン</t>
    </rPh>
    <rPh sb="103" eb="105">
      <t>シュウゼン</t>
    </rPh>
    <rPh sb="115" eb="117">
      <t>ジッシ</t>
    </rPh>
    <rPh sb="122" eb="124">
      <t>ヨテイ</t>
    </rPh>
    <rPh sb="128" eb="130">
      <t>ケイジョウ</t>
    </rPh>
    <rPh sb="130" eb="132">
      <t>シュウエキ</t>
    </rPh>
    <rPh sb="133" eb="134">
      <t>タイ</t>
    </rPh>
    <rPh sb="136" eb="138">
      <t>テキセツ</t>
    </rPh>
    <rPh sb="139" eb="142">
      <t>ハンイナイ</t>
    </rPh>
    <rPh sb="152" eb="154">
      <t>ウンエイ</t>
    </rPh>
    <rPh sb="155" eb="157">
      <t>ミコ</t>
    </rPh>
    <phoneticPr fontId="6"/>
  </si>
  <si>
    <t>　平成30年度については前述したような複合的な要因により収益が減少し、各指標について数値が下落してしまったものの、令和元年７月に籠田公園の整備が完了したことで次年度以降については利用者数の増加を見込んでいる。
　また、同地域において民間事業者による時間貸駐車場が増え、市民ニーズの一部が充足されたことにより、利用台数が減少傾向にあるが、近接する市民会館は駐車場台数が乏しく、催事の際には本駐車場の活用が必要不可欠である。
　このような状況を踏まえ、指定管理者から市に納付される納付金の額について、利用料金収入の実績を勘案して水準設定を見直すことを検討している。
　また、令和２年度末までに経営戦略を策定し、今後も健全運営を継続するべく事業の効率化を進めていく必要がある。</t>
    <rPh sb="1" eb="3">
      <t>ヘイセイ</t>
    </rPh>
    <rPh sb="5" eb="6">
      <t>ネン</t>
    </rPh>
    <rPh sb="6" eb="7">
      <t>ド</t>
    </rPh>
    <rPh sb="12" eb="14">
      <t>ゼンジュツ</t>
    </rPh>
    <rPh sb="19" eb="22">
      <t>フクゴウテキ</t>
    </rPh>
    <rPh sb="23" eb="25">
      <t>ヨウイン</t>
    </rPh>
    <rPh sb="28" eb="30">
      <t>シュウエキ</t>
    </rPh>
    <rPh sb="31" eb="33">
      <t>ゲンショウ</t>
    </rPh>
    <rPh sb="35" eb="38">
      <t>カクシヒョウ</t>
    </rPh>
    <rPh sb="42" eb="44">
      <t>スウチ</t>
    </rPh>
    <rPh sb="45" eb="47">
      <t>ゲラク</t>
    </rPh>
    <rPh sb="57" eb="59">
      <t>レイワ</t>
    </rPh>
    <rPh sb="59" eb="61">
      <t>ガンネン</t>
    </rPh>
    <rPh sb="62" eb="63">
      <t>ガツ</t>
    </rPh>
    <rPh sb="64" eb="68">
      <t>カゴタコウエン</t>
    </rPh>
    <rPh sb="69" eb="71">
      <t>セイビ</t>
    </rPh>
    <rPh sb="72" eb="74">
      <t>カンリョウ</t>
    </rPh>
    <rPh sb="79" eb="82">
      <t>ジネンド</t>
    </rPh>
    <rPh sb="82" eb="84">
      <t>イコウ</t>
    </rPh>
    <rPh sb="89" eb="91">
      <t>リヨウ</t>
    </rPh>
    <rPh sb="91" eb="92">
      <t>シャ</t>
    </rPh>
    <rPh sb="92" eb="93">
      <t>スウ</t>
    </rPh>
    <rPh sb="94" eb="96">
      <t>ゾウカ</t>
    </rPh>
    <rPh sb="97" eb="99">
      <t>ミコ</t>
    </rPh>
    <rPh sb="224" eb="226">
      <t>シテイ</t>
    </rPh>
    <rPh sb="226" eb="229">
      <t>カンリシャ</t>
    </rPh>
    <rPh sb="231" eb="232">
      <t>シ</t>
    </rPh>
    <rPh sb="233" eb="235">
      <t>ノウフ</t>
    </rPh>
    <rPh sb="242" eb="243">
      <t>ガク</t>
    </rPh>
    <rPh sb="248" eb="250">
      <t>リヨウ</t>
    </rPh>
    <rPh sb="250" eb="252">
      <t>リョウキン</t>
    </rPh>
    <rPh sb="252" eb="254">
      <t>シュウニュウ</t>
    </rPh>
    <rPh sb="255" eb="257">
      <t>ジッセキ</t>
    </rPh>
    <rPh sb="258" eb="260">
      <t>カンアン</t>
    </rPh>
    <rPh sb="285" eb="287">
      <t>レイワ</t>
    </rPh>
    <rPh sb="290" eb="291">
      <t>マツ</t>
    </rPh>
    <phoneticPr fontId="5"/>
  </si>
  <si>
    <t>　利用台数は年々減少傾向にある。
⑪稼働率
　類似施設平均値を大きく下回っている状況が続いているが、これは収容台数210台中、120台分が定期利用者枠となっており、月極で契約している方の利用状況が一部把握できず、反映されていないためである（利用台数は入出庫した台数のみをカウントしている）。
　しかし、それを勘案しても稼働率は年々減少傾向にあるが、主な要因としては、籠田公園の整備工事を実施したことや、近隣に民間の同業他社による時間貸駐車場が増加したこと等に伴い利用者が分散したことが挙げられる。</t>
    <rPh sb="1" eb="3">
      <t>リヨウ</t>
    </rPh>
    <rPh sb="3" eb="5">
      <t>ダイスウ</t>
    </rPh>
    <rPh sb="6" eb="8">
      <t>ネンネン</t>
    </rPh>
    <rPh sb="8" eb="10">
      <t>ゲンショウ</t>
    </rPh>
    <rPh sb="10" eb="12">
      <t>ケイコウ</t>
    </rPh>
    <rPh sb="19" eb="21">
      <t>カドウ</t>
    </rPh>
    <rPh sb="21" eb="22">
      <t>リツ</t>
    </rPh>
    <rPh sb="24" eb="26">
      <t>ルイジ</t>
    </rPh>
    <rPh sb="26" eb="28">
      <t>シセツ</t>
    </rPh>
    <rPh sb="28" eb="31">
      <t>ヘイキンチ</t>
    </rPh>
    <rPh sb="32" eb="33">
      <t>オオ</t>
    </rPh>
    <rPh sb="35" eb="37">
      <t>シタマワ</t>
    </rPh>
    <rPh sb="41" eb="43">
      <t>ジョウキョウ</t>
    </rPh>
    <rPh sb="44" eb="45">
      <t>ツヅ</t>
    </rPh>
    <rPh sb="54" eb="56">
      <t>シュウヨウ</t>
    </rPh>
    <rPh sb="56" eb="58">
      <t>ダイスウ</t>
    </rPh>
    <rPh sb="61" eb="62">
      <t>ダイ</t>
    </rPh>
    <rPh sb="62" eb="63">
      <t>チュウ</t>
    </rPh>
    <rPh sb="67" eb="68">
      <t>ダイ</t>
    </rPh>
    <rPh sb="68" eb="69">
      <t>ブン</t>
    </rPh>
    <rPh sb="70" eb="72">
      <t>テイキ</t>
    </rPh>
    <rPh sb="72" eb="75">
      <t>リヨウシャ</t>
    </rPh>
    <rPh sb="75" eb="76">
      <t>ワク</t>
    </rPh>
    <rPh sb="83" eb="85">
      <t>ツキギ</t>
    </rPh>
    <rPh sb="86" eb="88">
      <t>ケイヤク</t>
    </rPh>
    <rPh sb="92" eb="93">
      <t>カタ</t>
    </rPh>
    <rPh sb="94" eb="96">
      <t>リヨウ</t>
    </rPh>
    <rPh sb="96" eb="98">
      <t>ジョウキョウ</t>
    </rPh>
    <rPh sb="99" eb="101">
      <t>イチブ</t>
    </rPh>
    <rPh sb="101" eb="103">
      <t>ハアク</t>
    </rPh>
    <rPh sb="107" eb="109">
      <t>ハンエイ</t>
    </rPh>
    <rPh sb="121" eb="123">
      <t>リヨウ</t>
    </rPh>
    <rPh sb="123" eb="125">
      <t>ダイスウ</t>
    </rPh>
    <rPh sb="126" eb="129">
      <t>ニュウシュッコ</t>
    </rPh>
    <rPh sb="131" eb="133">
      <t>ダイスウ</t>
    </rPh>
    <rPh sb="155" eb="157">
      <t>カンアン</t>
    </rPh>
    <rPh sb="160" eb="162">
      <t>カドウ</t>
    </rPh>
    <rPh sb="162" eb="163">
      <t>リツ</t>
    </rPh>
    <rPh sb="164" eb="166">
      <t>ネンネン</t>
    </rPh>
    <rPh sb="166" eb="168">
      <t>ゲンショウ</t>
    </rPh>
    <rPh sb="168" eb="170">
      <t>ケイコウ</t>
    </rPh>
    <rPh sb="175" eb="176">
      <t>オモ</t>
    </rPh>
    <rPh sb="177" eb="179">
      <t>ヨウイン</t>
    </rPh>
    <rPh sb="184" eb="188">
      <t>カゴタコウエン</t>
    </rPh>
    <rPh sb="189" eb="191">
      <t>セイビ</t>
    </rPh>
    <rPh sb="191" eb="193">
      <t>コウジ</t>
    </rPh>
    <rPh sb="194" eb="196">
      <t>ジッシ</t>
    </rPh>
    <rPh sb="202" eb="204">
      <t>キンリン</t>
    </rPh>
    <rPh sb="205" eb="207">
      <t>ミンカン</t>
    </rPh>
    <rPh sb="208" eb="210">
      <t>ドウギョウ</t>
    </rPh>
    <rPh sb="210" eb="212">
      <t>タシャ</t>
    </rPh>
    <rPh sb="215" eb="217">
      <t>ジカン</t>
    </rPh>
    <rPh sb="217" eb="218">
      <t>ガ</t>
    </rPh>
    <rPh sb="218" eb="221">
      <t>チュウシャジョウ</t>
    </rPh>
    <rPh sb="222" eb="224">
      <t>ゾウカ</t>
    </rPh>
    <rPh sb="228" eb="229">
      <t>トウ</t>
    </rPh>
    <rPh sb="230" eb="231">
      <t>トモナ</t>
    </rPh>
    <rPh sb="232" eb="235">
      <t>リヨウシャ</t>
    </rPh>
    <rPh sb="236" eb="238">
      <t>ブンサン</t>
    </rPh>
    <rPh sb="243" eb="244">
      <t>ア</t>
    </rPh>
    <phoneticPr fontId="6"/>
  </si>
  <si>
    <t>　平成30年度は前年度と比較し、全ての項目で数値が低下しているが、これは利用料金収入の減少によるものである。原因としては第一に、籠田公園の改修工事に伴い公園利用者や周辺利用者が減少したこと、第二に、近隣に空き地対策の時間貸・月極駐車場が増え利用者が流れたこと、第三に近隣法人が退去したことにより法人利用者が減少したことが挙げられる。
①収益的収支比率、④売上高ＧＯＰ比率、⑤ＥＢＩＴＤＡ
　総費用及び営業費用は減少したものの、総収益及び営業収益の大幅な減少により、各指標において赤字又は負数となった。
 なお、引き続き他会計補助金には頼ることなく運営を行っている。</t>
    <rPh sb="1" eb="3">
      <t>ヘイセイ</t>
    </rPh>
    <rPh sb="5" eb="7">
      <t>ネンド</t>
    </rPh>
    <rPh sb="8" eb="11">
      <t>ゼンネンド</t>
    </rPh>
    <rPh sb="12" eb="14">
      <t>ヒカク</t>
    </rPh>
    <rPh sb="16" eb="17">
      <t>スベ</t>
    </rPh>
    <rPh sb="19" eb="21">
      <t>コウモク</t>
    </rPh>
    <rPh sb="22" eb="24">
      <t>スウチ</t>
    </rPh>
    <rPh sb="25" eb="27">
      <t>テイカ</t>
    </rPh>
    <rPh sb="36" eb="38">
      <t>リヨウ</t>
    </rPh>
    <rPh sb="38" eb="40">
      <t>リョウキン</t>
    </rPh>
    <rPh sb="40" eb="42">
      <t>シュウニュウ</t>
    </rPh>
    <rPh sb="43" eb="45">
      <t>ゲンショウ</t>
    </rPh>
    <rPh sb="54" eb="56">
      <t>ゲンイン</t>
    </rPh>
    <rPh sb="60" eb="62">
      <t>ダイイチ</t>
    </rPh>
    <rPh sb="64" eb="66">
      <t>カゴタ</t>
    </rPh>
    <rPh sb="66" eb="68">
      <t>コウエン</t>
    </rPh>
    <rPh sb="69" eb="71">
      <t>カイシュウ</t>
    </rPh>
    <rPh sb="71" eb="73">
      <t>コウジ</t>
    </rPh>
    <rPh sb="74" eb="75">
      <t>トモナ</t>
    </rPh>
    <rPh sb="76" eb="78">
      <t>コウエン</t>
    </rPh>
    <rPh sb="78" eb="81">
      <t>リヨウシャ</t>
    </rPh>
    <rPh sb="82" eb="84">
      <t>シュウヘン</t>
    </rPh>
    <rPh sb="84" eb="87">
      <t>リヨウシャ</t>
    </rPh>
    <rPh sb="88" eb="90">
      <t>ゲンショウ</t>
    </rPh>
    <rPh sb="95" eb="97">
      <t>ダイニ</t>
    </rPh>
    <rPh sb="130" eb="132">
      <t>ダイサン</t>
    </rPh>
    <rPh sb="133" eb="135">
      <t>キンリン</t>
    </rPh>
    <rPh sb="135" eb="137">
      <t>ホウジン</t>
    </rPh>
    <rPh sb="138" eb="140">
      <t>タイキョ</t>
    </rPh>
    <rPh sb="147" eb="149">
      <t>ホウジン</t>
    </rPh>
    <rPh sb="149" eb="152">
      <t>リヨウシャ</t>
    </rPh>
    <rPh sb="153" eb="155">
      <t>ゲンショウ</t>
    </rPh>
    <rPh sb="160" eb="161">
      <t>ア</t>
    </rPh>
    <rPh sb="196" eb="199">
      <t>ソウヒヨウ</t>
    </rPh>
    <rPh sb="199" eb="200">
      <t>オヨ</t>
    </rPh>
    <rPh sb="201" eb="203">
      <t>エイギョウ</t>
    </rPh>
    <rPh sb="203" eb="205">
      <t>ヒヨウ</t>
    </rPh>
    <rPh sb="206" eb="208">
      <t>ゲンショウ</t>
    </rPh>
    <rPh sb="214" eb="217">
      <t>ソウシュウエキ</t>
    </rPh>
    <rPh sb="217" eb="218">
      <t>オヨ</t>
    </rPh>
    <rPh sb="219" eb="221">
      <t>エイギョウ</t>
    </rPh>
    <rPh sb="221" eb="223">
      <t>シュウエキ</t>
    </rPh>
    <rPh sb="224" eb="226">
      <t>オオハバ</t>
    </rPh>
    <rPh sb="227" eb="229">
      <t>ゲンショウ</t>
    </rPh>
    <rPh sb="233" eb="236">
      <t>カクシヒョウ</t>
    </rPh>
    <rPh sb="240" eb="242">
      <t>アカジ</t>
    </rPh>
    <rPh sb="242" eb="243">
      <t>マタ</t>
    </rPh>
    <rPh sb="244" eb="246">
      <t>フスウ</t>
    </rPh>
    <rPh sb="256" eb="257">
      <t>ヒ</t>
    </rPh>
    <rPh sb="258" eb="259">
      <t>ツヅ</t>
    </rPh>
    <rPh sb="260" eb="263">
      <t>タカイケイ</t>
    </rPh>
    <rPh sb="263" eb="266">
      <t>ホジョキン</t>
    </rPh>
    <rPh sb="268" eb="269">
      <t>タヨ</t>
    </rPh>
    <rPh sb="274" eb="276">
      <t>ウンエイ</t>
    </rPh>
    <rPh sb="277" eb="27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</si>
</sst>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146.1</c:v>
                </c:pt>
                <c:pt idx="1">
                  <c:v>137.19999999999999</c:v>
                </c:pt>
                <c:pt idx="2">
                  <c:v>162.9</c:v>
                </c:pt>
                <c:pt idx="3">
                  <c:v>108.6</c:v>
                </c:pt>
                <c:pt idx="4">
                  <c:v>98.1</c:v>
                </c:pt>
              </c:numCache>
            </c:numRef>
          </c:val>
          <c:extLst xmlns:c16r2="http://schemas.microsoft.com/office/drawing/2015/06/chart">
            <c:ext xmlns:c16="http://schemas.microsoft.com/office/drawing/2014/chart" uri="{C3380CC4-5D6E-409C-BE32-E72D297353CC}">
              <c16:uniqueId val="{00000000-29C4-4666-9C51-CE43E61DE61E}"/>
            </c:ext>
          </c:extLst>
        </c:ser>
        <c:dLbls>
          <c:showLegendKey val="0"/>
          <c:showVal val="0"/>
          <c:showCatName val="0"/>
          <c:showSerName val="0"/>
          <c:showPercent val="0"/>
          <c:showBubbleSize val="0"/>
        </c:dLbls>
        <c:gapWidth val="150"/>
        <c:axId val="493451056"/>
        <c:axId val="4934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29C4-4666-9C51-CE43E61DE61E}"/>
            </c:ext>
          </c:extLst>
        </c:ser>
        <c:dLbls>
          <c:showLegendKey val="0"/>
          <c:showVal val="0"/>
          <c:showCatName val="0"/>
          <c:showSerName val="0"/>
          <c:showPercent val="0"/>
          <c:showBubbleSize val="0"/>
        </c:dLbls>
        <c:marker val="1"/>
        <c:smooth val="0"/>
        <c:axId val="493451056"/>
        <c:axId val="493455760"/>
      </c:lineChart>
      <c:dateAx>
        <c:axId val="493451056"/>
        <c:scaling>
          <c:orientation val="minMax"/>
        </c:scaling>
        <c:delete val="1"/>
        <c:axPos val="b"/>
        <c:numFmt formatCode="ge" sourceLinked="1"/>
        <c:majorTickMark val="none"/>
        <c:minorTickMark val="none"/>
        <c:tickLblPos val="none"/>
        <c:crossAx val="493455760"/>
        <c:crosses val="autoZero"/>
        <c:auto val="1"/>
        <c:lblOffset val="100"/>
        <c:baseTimeUnit val="years"/>
      </c:dateAx>
      <c:valAx>
        <c:axId val="49345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5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98-454D-A4F8-B4EDD9A6482F}"/>
            </c:ext>
          </c:extLst>
        </c:ser>
        <c:dLbls>
          <c:showLegendKey val="0"/>
          <c:showVal val="0"/>
          <c:showCatName val="0"/>
          <c:showSerName val="0"/>
          <c:showPercent val="0"/>
          <c:showBubbleSize val="0"/>
        </c:dLbls>
        <c:gapWidth val="150"/>
        <c:axId val="493450272"/>
        <c:axId val="4934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1798-454D-A4F8-B4EDD9A6482F}"/>
            </c:ext>
          </c:extLst>
        </c:ser>
        <c:dLbls>
          <c:showLegendKey val="0"/>
          <c:showVal val="0"/>
          <c:showCatName val="0"/>
          <c:showSerName val="0"/>
          <c:showPercent val="0"/>
          <c:showBubbleSize val="0"/>
        </c:dLbls>
        <c:marker val="1"/>
        <c:smooth val="0"/>
        <c:axId val="493450272"/>
        <c:axId val="493453016"/>
      </c:lineChart>
      <c:dateAx>
        <c:axId val="493450272"/>
        <c:scaling>
          <c:orientation val="minMax"/>
        </c:scaling>
        <c:delete val="1"/>
        <c:axPos val="b"/>
        <c:numFmt formatCode="ge" sourceLinked="1"/>
        <c:majorTickMark val="none"/>
        <c:minorTickMark val="none"/>
        <c:tickLblPos val="none"/>
        <c:crossAx val="493453016"/>
        <c:crosses val="autoZero"/>
        <c:auto val="1"/>
        <c:lblOffset val="100"/>
        <c:baseTimeUnit val="years"/>
      </c:dateAx>
      <c:valAx>
        <c:axId val="4934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368-4136-B291-C3BC64D2D93E}"/>
            </c:ext>
          </c:extLst>
        </c:ser>
        <c:dLbls>
          <c:showLegendKey val="0"/>
          <c:showVal val="0"/>
          <c:showCatName val="0"/>
          <c:showSerName val="0"/>
          <c:showPercent val="0"/>
          <c:showBubbleSize val="0"/>
        </c:dLbls>
        <c:gapWidth val="150"/>
        <c:axId val="493451840"/>
        <c:axId val="49345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368-4136-B291-C3BC64D2D93E}"/>
            </c:ext>
          </c:extLst>
        </c:ser>
        <c:dLbls>
          <c:showLegendKey val="0"/>
          <c:showVal val="0"/>
          <c:showCatName val="0"/>
          <c:showSerName val="0"/>
          <c:showPercent val="0"/>
          <c:showBubbleSize val="0"/>
        </c:dLbls>
        <c:marker val="1"/>
        <c:smooth val="0"/>
        <c:axId val="493451840"/>
        <c:axId val="493451448"/>
      </c:lineChart>
      <c:dateAx>
        <c:axId val="493451840"/>
        <c:scaling>
          <c:orientation val="minMax"/>
        </c:scaling>
        <c:delete val="1"/>
        <c:axPos val="b"/>
        <c:numFmt formatCode="ge" sourceLinked="1"/>
        <c:majorTickMark val="none"/>
        <c:minorTickMark val="none"/>
        <c:tickLblPos val="none"/>
        <c:crossAx val="493451448"/>
        <c:crosses val="autoZero"/>
        <c:auto val="1"/>
        <c:lblOffset val="100"/>
        <c:baseTimeUnit val="years"/>
      </c:dateAx>
      <c:valAx>
        <c:axId val="493451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5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F2D-453F-BA76-05E81D0989CF}"/>
            </c:ext>
          </c:extLst>
        </c:ser>
        <c:dLbls>
          <c:showLegendKey val="0"/>
          <c:showVal val="0"/>
          <c:showCatName val="0"/>
          <c:showSerName val="0"/>
          <c:showPercent val="0"/>
          <c:showBubbleSize val="0"/>
        </c:dLbls>
        <c:gapWidth val="150"/>
        <c:axId val="493449488"/>
        <c:axId val="49345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F2D-453F-BA76-05E81D0989CF}"/>
            </c:ext>
          </c:extLst>
        </c:ser>
        <c:dLbls>
          <c:showLegendKey val="0"/>
          <c:showVal val="0"/>
          <c:showCatName val="0"/>
          <c:showSerName val="0"/>
          <c:showPercent val="0"/>
          <c:showBubbleSize val="0"/>
        </c:dLbls>
        <c:marker val="1"/>
        <c:smooth val="0"/>
        <c:axId val="493449488"/>
        <c:axId val="493450664"/>
      </c:lineChart>
      <c:dateAx>
        <c:axId val="493449488"/>
        <c:scaling>
          <c:orientation val="minMax"/>
        </c:scaling>
        <c:delete val="1"/>
        <c:axPos val="b"/>
        <c:numFmt formatCode="ge" sourceLinked="1"/>
        <c:majorTickMark val="none"/>
        <c:minorTickMark val="none"/>
        <c:tickLblPos val="none"/>
        <c:crossAx val="493450664"/>
        <c:crosses val="autoZero"/>
        <c:auto val="1"/>
        <c:lblOffset val="100"/>
        <c:baseTimeUnit val="years"/>
      </c:dateAx>
      <c:valAx>
        <c:axId val="49345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D9-44DB-B3D2-E50CF8702176}"/>
            </c:ext>
          </c:extLst>
        </c:ser>
        <c:dLbls>
          <c:showLegendKey val="0"/>
          <c:showVal val="0"/>
          <c:showCatName val="0"/>
          <c:showSerName val="0"/>
          <c:showPercent val="0"/>
          <c:showBubbleSize val="0"/>
        </c:dLbls>
        <c:gapWidth val="150"/>
        <c:axId val="493452232"/>
        <c:axId val="4934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C6D9-44DB-B3D2-E50CF8702176}"/>
            </c:ext>
          </c:extLst>
        </c:ser>
        <c:dLbls>
          <c:showLegendKey val="0"/>
          <c:showVal val="0"/>
          <c:showCatName val="0"/>
          <c:showSerName val="0"/>
          <c:showPercent val="0"/>
          <c:showBubbleSize val="0"/>
        </c:dLbls>
        <c:marker val="1"/>
        <c:smooth val="0"/>
        <c:axId val="493452232"/>
        <c:axId val="493454976"/>
      </c:lineChart>
      <c:dateAx>
        <c:axId val="493452232"/>
        <c:scaling>
          <c:orientation val="minMax"/>
        </c:scaling>
        <c:delete val="1"/>
        <c:axPos val="b"/>
        <c:numFmt formatCode="ge" sourceLinked="1"/>
        <c:majorTickMark val="none"/>
        <c:minorTickMark val="none"/>
        <c:tickLblPos val="none"/>
        <c:crossAx val="493454976"/>
        <c:crosses val="autoZero"/>
        <c:auto val="1"/>
        <c:lblOffset val="100"/>
        <c:baseTimeUnit val="years"/>
      </c:dateAx>
      <c:valAx>
        <c:axId val="49345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5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ED-420B-9E0B-F674B2BA386C}"/>
            </c:ext>
          </c:extLst>
        </c:ser>
        <c:dLbls>
          <c:showLegendKey val="0"/>
          <c:showVal val="0"/>
          <c:showCatName val="0"/>
          <c:showSerName val="0"/>
          <c:showPercent val="0"/>
          <c:showBubbleSize val="0"/>
        </c:dLbls>
        <c:gapWidth val="150"/>
        <c:axId val="496120928"/>
        <c:axId val="49612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C0ED-420B-9E0B-F674B2BA386C}"/>
            </c:ext>
          </c:extLst>
        </c:ser>
        <c:dLbls>
          <c:showLegendKey val="0"/>
          <c:showVal val="0"/>
          <c:showCatName val="0"/>
          <c:showSerName val="0"/>
          <c:showPercent val="0"/>
          <c:showBubbleSize val="0"/>
        </c:dLbls>
        <c:marker val="1"/>
        <c:smooth val="0"/>
        <c:axId val="496120928"/>
        <c:axId val="496124848"/>
      </c:lineChart>
      <c:dateAx>
        <c:axId val="496120928"/>
        <c:scaling>
          <c:orientation val="minMax"/>
        </c:scaling>
        <c:delete val="1"/>
        <c:axPos val="b"/>
        <c:numFmt formatCode="ge" sourceLinked="1"/>
        <c:majorTickMark val="none"/>
        <c:minorTickMark val="none"/>
        <c:tickLblPos val="none"/>
        <c:crossAx val="496124848"/>
        <c:crosses val="autoZero"/>
        <c:auto val="1"/>
        <c:lblOffset val="100"/>
        <c:baseTimeUnit val="years"/>
      </c:dateAx>
      <c:valAx>
        <c:axId val="49612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12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104.3</c:v>
                </c:pt>
                <c:pt idx="1">
                  <c:v>85.7</c:v>
                </c:pt>
                <c:pt idx="2">
                  <c:v>91.9</c:v>
                </c:pt>
                <c:pt idx="3">
                  <c:v>81</c:v>
                </c:pt>
                <c:pt idx="4">
                  <c:v>78.599999999999994</c:v>
                </c:pt>
              </c:numCache>
            </c:numRef>
          </c:val>
          <c:extLst xmlns:c16r2="http://schemas.microsoft.com/office/drawing/2015/06/chart">
            <c:ext xmlns:c16="http://schemas.microsoft.com/office/drawing/2014/chart" uri="{C3380CC4-5D6E-409C-BE32-E72D297353CC}">
              <c16:uniqueId val="{00000000-9BFE-43FC-A7C6-175D16F9BB80}"/>
            </c:ext>
          </c:extLst>
        </c:ser>
        <c:dLbls>
          <c:showLegendKey val="0"/>
          <c:showVal val="0"/>
          <c:showCatName val="0"/>
          <c:showSerName val="0"/>
          <c:showPercent val="0"/>
          <c:showBubbleSize val="0"/>
        </c:dLbls>
        <c:gapWidth val="150"/>
        <c:axId val="496125240"/>
        <c:axId val="49611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9BFE-43FC-A7C6-175D16F9BB80}"/>
            </c:ext>
          </c:extLst>
        </c:ser>
        <c:dLbls>
          <c:showLegendKey val="0"/>
          <c:showVal val="0"/>
          <c:showCatName val="0"/>
          <c:showSerName val="0"/>
          <c:showPercent val="0"/>
          <c:showBubbleSize val="0"/>
        </c:dLbls>
        <c:marker val="1"/>
        <c:smooth val="0"/>
        <c:axId val="496125240"/>
        <c:axId val="496118576"/>
      </c:lineChart>
      <c:dateAx>
        <c:axId val="496125240"/>
        <c:scaling>
          <c:orientation val="minMax"/>
        </c:scaling>
        <c:delete val="1"/>
        <c:axPos val="b"/>
        <c:numFmt formatCode="ge" sourceLinked="1"/>
        <c:majorTickMark val="none"/>
        <c:minorTickMark val="none"/>
        <c:tickLblPos val="none"/>
        <c:crossAx val="496118576"/>
        <c:crosses val="autoZero"/>
        <c:auto val="1"/>
        <c:lblOffset val="100"/>
        <c:baseTimeUnit val="years"/>
      </c:dateAx>
      <c:valAx>
        <c:axId val="49611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12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50.1</c:v>
                </c:pt>
                <c:pt idx="1">
                  <c:v>47.1</c:v>
                </c:pt>
                <c:pt idx="2">
                  <c:v>46.9</c:v>
                </c:pt>
                <c:pt idx="3">
                  <c:v>7.4</c:v>
                </c:pt>
                <c:pt idx="4">
                  <c:v>-2</c:v>
                </c:pt>
              </c:numCache>
            </c:numRef>
          </c:val>
          <c:extLst xmlns:c16r2="http://schemas.microsoft.com/office/drawing/2015/06/chart">
            <c:ext xmlns:c16="http://schemas.microsoft.com/office/drawing/2014/chart" uri="{C3380CC4-5D6E-409C-BE32-E72D297353CC}">
              <c16:uniqueId val="{00000000-AF07-4DEE-8076-2BDF4DBF4367}"/>
            </c:ext>
          </c:extLst>
        </c:ser>
        <c:dLbls>
          <c:showLegendKey val="0"/>
          <c:showVal val="0"/>
          <c:showCatName val="0"/>
          <c:showSerName val="0"/>
          <c:showPercent val="0"/>
          <c:showBubbleSize val="0"/>
        </c:dLbls>
        <c:gapWidth val="150"/>
        <c:axId val="496118968"/>
        <c:axId val="49612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AF07-4DEE-8076-2BDF4DBF4367}"/>
            </c:ext>
          </c:extLst>
        </c:ser>
        <c:dLbls>
          <c:showLegendKey val="0"/>
          <c:showVal val="0"/>
          <c:showCatName val="0"/>
          <c:showSerName val="0"/>
          <c:showPercent val="0"/>
          <c:showBubbleSize val="0"/>
        </c:dLbls>
        <c:marker val="1"/>
        <c:smooth val="0"/>
        <c:axId val="496118968"/>
        <c:axId val="496123280"/>
      </c:lineChart>
      <c:dateAx>
        <c:axId val="496118968"/>
        <c:scaling>
          <c:orientation val="minMax"/>
        </c:scaling>
        <c:delete val="1"/>
        <c:axPos val="b"/>
        <c:numFmt formatCode="ge" sourceLinked="1"/>
        <c:majorTickMark val="none"/>
        <c:minorTickMark val="none"/>
        <c:tickLblPos val="none"/>
        <c:crossAx val="496123280"/>
        <c:crosses val="autoZero"/>
        <c:auto val="1"/>
        <c:lblOffset val="100"/>
        <c:baseTimeUnit val="years"/>
      </c:dateAx>
      <c:valAx>
        <c:axId val="49612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11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13197</c:v>
                </c:pt>
                <c:pt idx="1">
                  <c:v>8871</c:v>
                </c:pt>
                <c:pt idx="2">
                  <c:v>13013</c:v>
                </c:pt>
                <c:pt idx="3">
                  <c:v>2697</c:v>
                </c:pt>
                <c:pt idx="4">
                  <c:v>-593</c:v>
                </c:pt>
              </c:numCache>
            </c:numRef>
          </c:val>
          <c:extLst xmlns:c16r2="http://schemas.microsoft.com/office/drawing/2015/06/chart">
            <c:ext xmlns:c16="http://schemas.microsoft.com/office/drawing/2014/chart" uri="{C3380CC4-5D6E-409C-BE32-E72D297353CC}">
              <c16:uniqueId val="{00000000-F57C-4350-B801-F2FDA1531DBD}"/>
            </c:ext>
          </c:extLst>
        </c:ser>
        <c:dLbls>
          <c:showLegendKey val="0"/>
          <c:showVal val="0"/>
          <c:showCatName val="0"/>
          <c:showSerName val="0"/>
          <c:showPercent val="0"/>
          <c:showBubbleSize val="0"/>
        </c:dLbls>
        <c:gapWidth val="150"/>
        <c:axId val="496119360"/>
        <c:axId val="4961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F57C-4350-B801-F2FDA1531DBD}"/>
            </c:ext>
          </c:extLst>
        </c:ser>
        <c:dLbls>
          <c:showLegendKey val="0"/>
          <c:showVal val="0"/>
          <c:showCatName val="0"/>
          <c:showSerName val="0"/>
          <c:showPercent val="0"/>
          <c:showBubbleSize val="0"/>
        </c:dLbls>
        <c:marker val="1"/>
        <c:smooth val="0"/>
        <c:axId val="496119360"/>
        <c:axId val="496118184"/>
      </c:lineChart>
      <c:dateAx>
        <c:axId val="496119360"/>
        <c:scaling>
          <c:orientation val="minMax"/>
        </c:scaling>
        <c:delete val="1"/>
        <c:axPos val="b"/>
        <c:numFmt formatCode="ge" sourceLinked="1"/>
        <c:majorTickMark val="none"/>
        <c:minorTickMark val="none"/>
        <c:tickLblPos val="none"/>
        <c:crossAx val="496118184"/>
        <c:crosses val="autoZero"/>
        <c:auto val="1"/>
        <c:lblOffset val="100"/>
        <c:baseTimeUnit val="years"/>
      </c:dateAx>
      <c:valAx>
        <c:axId val="496118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1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愛知県岡崎市　篭田公園地下駐車場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7780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146.1</v>
      </c>
      <c r="V31" s="110"/>
      <c r="W31" s="110"/>
      <c r="X31" s="110"/>
      <c r="Y31" s="110"/>
      <c r="Z31" s="110"/>
      <c r="AA31" s="110"/>
      <c r="AB31" s="110"/>
      <c r="AC31" s="110"/>
      <c r="AD31" s="110"/>
      <c r="AE31" s="110"/>
      <c r="AF31" s="110"/>
      <c r="AG31" s="110"/>
      <c r="AH31" s="110"/>
      <c r="AI31" s="110"/>
      <c r="AJ31" s="110"/>
      <c r="AK31" s="110"/>
      <c r="AL31" s="110"/>
      <c r="AM31" s="110"/>
      <c r="AN31" s="110">
        <f>データ!Z7</f>
        <v>137.19999999999999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162.9</v>
      </c>
      <c r="BH31" s="110"/>
      <c r="BI31" s="110"/>
      <c r="BJ31" s="110"/>
      <c r="BK31" s="110"/>
      <c r="BL31" s="110"/>
      <c r="BM31" s="110"/>
      <c r="BN31" s="110"/>
      <c r="BO31" s="110"/>
      <c r="BP31" s="110"/>
      <c r="BQ31" s="110"/>
      <c r="BR31" s="110"/>
      <c r="BS31" s="110"/>
      <c r="BT31" s="110"/>
      <c r="BU31" s="110"/>
      <c r="BV31" s="110"/>
      <c r="BW31" s="110"/>
      <c r="BX31" s="110"/>
      <c r="BY31" s="110"/>
      <c r="BZ31" s="110">
        <f>データ!AB7</f>
        <v>108.6</v>
      </c>
      <c r="CA31" s="110"/>
      <c r="CB31" s="110"/>
      <c r="CC31" s="110"/>
      <c r="CD31" s="110"/>
      <c r="CE31" s="110"/>
      <c r="CF31" s="110"/>
      <c r="CG31" s="110"/>
      <c r="CH31" s="110"/>
      <c r="CI31" s="110"/>
      <c r="CJ31" s="110"/>
      <c r="CK31" s="110"/>
      <c r="CL31" s="110"/>
      <c r="CM31" s="110"/>
      <c r="CN31" s="110"/>
      <c r="CO31" s="110"/>
      <c r="CP31" s="110"/>
      <c r="CQ31" s="110"/>
      <c r="CR31" s="110"/>
      <c r="CS31" s="110">
        <f>データ!AC7</f>
        <v>98.1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104.3</v>
      </c>
      <c r="JD31" s="81"/>
      <c r="JE31" s="81"/>
      <c r="JF31" s="81"/>
      <c r="JG31" s="81"/>
      <c r="JH31" s="81"/>
      <c r="JI31" s="81"/>
      <c r="JJ31" s="81"/>
      <c r="JK31" s="81"/>
      <c r="JL31" s="81"/>
      <c r="JM31" s="81"/>
      <c r="JN31" s="81"/>
      <c r="JO31" s="81"/>
      <c r="JP31" s="81"/>
      <c r="JQ31" s="81"/>
      <c r="JR31" s="81"/>
      <c r="JS31" s="81"/>
      <c r="JT31" s="81"/>
      <c r="JU31" s="82"/>
      <c r="JV31" s="80">
        <f>データ!DL7</f>
        <v>85.7</v>
      </c>
      <c r="JW31" s="81"/>
      <c r="JX31" s="81"/>
      <c r="JY31" s="81"/>
      <c r="JZ31" s="81"/>
      <c r="KA31" s="81"/>
      <c r="KB31" s="81"/>
      <c r="KC31" s="81"/>
      <c r="KD31" s="81"/>
      <c r="KE31" s="81"/>
      <c r="KF31" s="81"/>
      <c r="KG31" s="81"/>
      <c r="KH31" s="81"/>
      <c r="KI31" s="81"/>
      <c r="KJ31" s="81"/>
      <c r="KK31" s="81"/>
      <c r="KL31" s="81"/>
      <c r="KM31" s="81"/>
      <c r="KN31" s="82"/>
      <c r="KO31" s="80">
        <f>データ!DM7</f>
        <v>91.9</v>
      </c>
      <c r="KP31" s="81"/>
      <c r="KQ31" s="81"/>
      <c r="KR31" s="81"/>
      <c r="KS31" s="81"/>
      <c r="KT31" s="81"/>
      <c r="KU31" s="81"/>
      <c r="KV31" s="81"/>
      <c r="KW31" s="81"/>
      <c r="KX31" s="81"/>
      <c r="KY31" s="81"/>
      <c r="KZ31" s="81"/>
      <c r="LA31" s="81"/>
      <c r="LB31" s="81"/>
      <c r="LC31" s="81"/>
      <c r="LD31" s="81"/>
      <c r="LE31" s="81"/>
      <c r="LF31" s="81"/>
      <c r="LG31" s="82"/>
      <c r="LH31" s="80">
        <f>データ!DN7</f>
        <v>81</v>
      </c>
      <c r="LI31" s="81"/>
      <c r="LJ31" s="81"/>
      <c r="LK31" s="81"/>
      <c r="LL31" s="81"/>
      <c r="LM31" s="81"/>
      <c r="LN31" s="81"/>
      <c r="LO31" s="81"/>
      <c r="LP31" s="81"/>
      <c r="LQ31" s="81"/>
      <c r="LR31" s="81"/>
      <c r="LS31" s="81"/>
      <c r="LT31" s="81"/>
      <c r="LU31" s="81"/>
      <c r="LV31" s="81"/>
      <c r="LW31" s="81"/>
      <c r="LX31" s="81"/>
      <c r="LY31" s="81"/>
      <c r="LZ31" s="82"/>
      <c r="MA31" s="80">
        <f>データ!DO7</f>
        <v>78.599999999999994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50.1</v>
      </c>
      <c r="EM52" s="110"/>
      <c r="EN52" s="110"/>
      <c r="EO52" s="110"/>
      <c r="EP52" s="110"/>
      <c r="EQ52" s="110"/>
      <c r="ER52" s="110"/>
      <c r="ES52" s="110"/>
      <c r="ET52" s="110"/>
      <c r="EU52" s="110"/>
      <c r="EV52" s="110"/>
      <c r="EW52" s="110"/>
      <c r="EX52" s="110"/>
      <c r="EY52" s="110"/>
      <c r="EZ52" s="110"/>
      <c r="FA52" s="110"/>
      <c r="FB52" s="110"/>
      <c r="FC52" s="110"/>
      <c r="FD52" s="110"/>
      <c r="FE52" s="110">
        <f>データ!BG7</f>
        <v>47.1</v>
      </c>
      <c r="FF52" s="110"/>
      <c r="FG52" s="110"/>
      <c r="FH52" s="110"/>
      <c r="FI52" s="110"/>
      <c r="FJ52" s="110"/>
      <c r="FK52" s="110"/>
      <c r="FL52" s="110"/>
      <c r="FM52" s="110"/>
      <c r="FN52" s="110"/>
      <c r="FO52" s="110"/>
      <c r="FP52" s="110"/>
      <c r="FQ52" s="110"/>
      <c r="FR52" s="110"/>
      <c r="FS52" s="110"/>
      <c r="FT52" s="110"/>
      <c r="FU52" s="110"/>
      <c r="FV52" s="110"/>
      <c r="FW52" s="110"/>
      <c r="FX52" s="110">
        <f>データ!BH7</f>
        <v>46.9</v>
      </c>
      <c r="FY52" s="110"/>
      <c r="FZ52" s="110"/>
      <c r="GA52" s="110"/>
      <c r="GB52" s="110"/>
      <c r="GC52" s="110"/>
      <c r="GD52" s="110"/>
      <c r="GE52" s="110"/>
      <c r="GF52" s="110"/>
      <c r="GG52" s="110"/>
      <c r="GH52" s="110"/>
      <c r="GI52" s="110"/>
      <c r="GJ52" s="110"/>
      <c r="GK52" s="110"/>
      <c r="GL52" s="110"/>
      <c r="GM52" s="110"/>
      <c r="GN52" s="110"/>
      <c r="GO52" s="110"/>
      <c r="GP52" s="110"/>
      <c r="GQ52" s="110">
        <f>データ!BI7</f>
        <v>7.4</v>
      </c>
      <c r="GR52" s="110"/>
      <c r="GS52" s="110"/>
      <c r="GT52" s="110"/>
      <c r="GU52" s="110"/>
      <c r="GV52" s="110"/>
      <c r="GW52" s="110"/>
      <c r="GX52" s="110"/>
      <c r="GY52" s="110"/>
      <c r="GZ52" s="110"/>
      <c r="HA52" s="110"/>
      <c r="HB52" s="110"/>
      <c r="HC52" s="110"/>
      <c r="HD52" s="110"/>
      <c r="HE52" s="110"/>
      <c r="HF52" s="110"/>
      <c r="HG52" s="110"/>
      <c r="HH52" s="110"/>
      <c r="HI52" s="110"/>
      <c r="HJ52" s="110">
        <f>データ!BJ7</f>
        <v>-2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13197</v>
      </c>
      <c r="JD52" s="106"/>
      <c r="JE52" s="106"/>
      <c r="JF52" s="106"/>
      <c r="JG52" s="106"/>
      <c r="JH52" s="106"/>
      <c r="JI52" s="106"/>
      <c r="JJ52" s="106"/>
      <c r="JK52" s="106"/>
      <c r="JL52" s="106"/>
      <c r="JM52" s="106"/>
      <c r="JN52" s="106"/>
      <c r="JO52" s="106"/>
      <c r="JP52" s="106"/>
      <c r="JQ52" s="106"/>
      <c r="JR52" s="106"/>
      <c r="JS52" s="106"/>
      <c r="JT52" s="106"/>
      <c r="JU52" s="106"/>
      <c r="JV52" s="106">
        <f>データ!BR7</f>
        <v>8871</v>
      </c>
      <c r="JW52" s="106"/>
      <c r="JX52" s="106"/>
      <c r="JY52" s="106"/>
      <c r="JZ52" s="106"/>
      <c r="KA52" s="106"/>
      <c r="KB52" s="106"/>
      <c r="KC52" s="106"/>
      <c r="KD52" s="106"/>
      <c r="KE52" s="106"/>
      <c r="KF52" s="106"/>
      <c r="KG52" s="106"/>
      <c r="KH52" s="106"/>
      <c r="KI52" s="106"/>
      <c r="KJ52" s="106"/>
      <c r="KK52" s="106"/>
      <c r="KL52" s="106"/>
      <c r="KM52" s="106"/>
      <c r="KN52" s="106"/>
      <c r="KO52" s="106">
        <f>データ!BS7</f>
        <v>13013</v>
      </c>
      <c r="KP52" s="106"/>
      <c r="KQ52" s="106"/>
      <c r="KR52" s="106"/>
      <c r="KS52" s="106"/>
      <c r="KT52" s="106"/>
      <c r="KU52" s="106"/>
      <c r="KV52" s="106"/>
      <c r="KW52" s="106"/>
      <c r="KX52" s="106"/>
      <c r="KY52" s="106"/>
      <c r="KZ52" s="106"/>
      <c r="LA52" s="106"/>
      <c r="LB52" s="106"/>
      <c r="LC52" s="106"/>
      <c r="LD52" s="106"/>
      <c r="LE52" s="106"/>
      <c r="LF52" s="106"/>
      <c r="LG52" s="106"/>
      <c r="LH52" s="106">
        <f>データ!BT7</f>
        <v>2697</v>
      </c>
      <c r="LI52" s="106"/>
      <c r="LJ52" s="106"/>
      <c r="LK52" s="106"/>
      <c r="LL52" s="106"/>
      <c r="LM52" s="106"/>
      <c r="LN52" s="106"/>
      <c r="LO52" s="106"/>
      <c r="LP52" s="106"/>
      <c r="LQ52" s="106"/>
      <c r="LR52" s="106"/>
      <c r="LS52" s="106"/>
      <c r="LT52" s="106"/>
      <c r="LU52" s="106"/>
      <c r="LV52" s="106"/>
      <c r="LW52" s="106"/>
      <c r="LX52" s="106"/>
      <c r="LY52" s="106"/>
      <c r="LZ52" s="106"/>
      <c r="MA52" s="106">
        <f>データ!BU7</f>
        <v>-593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574944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18500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ofz5tEZbUkAIabrf35VK06JggPPQTfIgUzKgm/PXxhycNAUruCVyV42+8c1ctHd489vY2BNQzLbEOdnL1k0ZA==" saltValue="OXnM0I+SDL2AuQVFInWX/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99</v>
      </c>
      <c r="AV5" s="59" t="s">
        <v>102</v>
      </c>
      <c r="AW5" s="59" t="s">
        <v>90</v>
      </c>
      <c r="AX5" s="59" t="s">
        <v>103</v>
      </c>
      <c r="AY5" s="59" t="s">
        <v>92</v>
      </c>
      <c r="AZ5" s="59" t="s">
        <v>93</v>
      </c>
      <c r="BA5" s="59" t="s">
        <v>94</v>
      </c>
      <c r="BB5" s="59" t="s">
        <v>95</v>
      </c>
      <c r="BC5" s="59" t="s">
        <v>96</v>
      </c>
      <c r="BD5" s="59" t="s">
        <v>97</v>
      </c>
      <c r="BE5" s="59" t="s">
        <v>98</v>
      </c>
      <c r="BF5" s="59" t="s">
        <v>99</v>
      </c>
      <c r="BG5" s="59" t="s">
        <v>89</v>
      </c>
      <c r="BH5" s="59" t="s">
        <v>90</v>
      </c>
      <c r="BI5" s="59" t="s">
        <v>103</v>
      </c>
      <c r="BJ5" s="59" t="s">
        <v>92</v>
      </c>
      <c r="BK5" s="59" t="s">
        <v>93</v>
      </c>
      <c r="BL5" s="59" t="s">
        <v>94</v>
      </c>
      <c r="BM5" s="59" t="s">
        <v>95</v>
      </c>
      <c r="BN5" s="59" t="s">
        <v>96</v>
      </c>
      <c r="BO5" s="59" t="s">
        <v>97</v>
      </c>
      <c r="BP5" s="59" t="s">
        <v>98</v>
      </c>
      <c r="BQ5" s="59" t="s">
        <v>104</v>
      </c>
      <c r="BR5" s="59" t="s">
        <v>89</v>
      </c>
      <c r="BS5" s="59" t="s">
        <v>105</v>
      </c>
      <c r="BT5" s="59" t="s">
        <v>103</v>
      </c>
      <c r="BU5" s="59" t="s">
        <v>101</v>
      </c>
      <c r="BV5" s="59" t="s">
        <v>93</v>
      </c>
      <c r="BW5" s="59" t="s">
        <v>94</v>
      </c>
      <c r="BX5" s="59" t="s">
        <v>95</v>
      </c>
      <c r="BY5" s="59" t="s">
        <v>96</v>
      </c>
      <c r="BZ5" s="59" t="s">
        <v>97</v>
      </c>
      <c r="CA5" s="59" t="s">
        <v>98</v>
      </c>
      <c r="CB5" s="59" t="s">
        <v>99</v>
      </c>
      <c r="CC5" s="59" t="s">
        <v>89</v>
      </c>
      <c r="CD5" s="59" t="s">
        <v>90</v>
      </c>
      <c r="CE5" s="59" t="s">
        <v>103</v>
      </c>
      <c r="CF5" s="59" t="s">
        <v>92</v>
      </c>
      <c r="CG5" s="59" t="s">
        <v>93</v>
      </c>
      <c r="CH5" s="59" t="s">
        <v>94</v>
      </c>
      <c r="CI5" s="59" t="s">
        <v>95</v>
      </c>
      <c r="CJ5" s="59" t="s">
        <v>96</v>
      </c>
      <c r="CK5" s="59" t="s">
        <v>97</v>
      </c>
      <c r="CL5" s="59" t="s">
        <v>98</v>
      </c>
      <c r="CM5" s="150"/>
      <c r="CN5" s="150"/>
      <c r="CO5" s="59" t="s">
        <v>88</v>
      </c>
      <c r="CP5" s="59" t="s">
        <v>89</v>
      </c>
      <c r="CQ5" s="59" t="s">
        <v>105</v>
      </c>
      <c r="CR5" s="59" t="s">
        <v>100</v>
      </c>
      <c r="CS5" s="59" t="s">
        <v>92</v>
      </c>
      <c r="CT5" s="59" t="s">
        <v>93</v>
      </c>
      <c r="CU5" s="59" t="s">
        <v>94</v>
      </c>
      <c r="CV5" s="59" t="s">
        <v>95</v>
      </c>
      <c r="CW5" s="59" t="s">
        <v>96</v>
      </c>
      <c r="CX5" s="59" t="s">
        <v>97</v>
      </c>
      <c r="CY5" s="59" t="s">
        <v>98</v>
      </c>
      <c r="CZ5" s="59" t="s">
        <v>88</v>
      </c>
      <c r="DA5" s="59" t="s">
        <v>89</v>
      </c>
      <c r="DB5" s="59" t="s">
        <v>105</v>
      </c>
      <c r="DC5" s="59" t="s">
        <v>91</v>
      </c>
      <c r="DD5" s="59" t="s">
        <v>92</v>
      </c>
      <c r="DE5" s="59" t="s">
        <v>93</v>
      </c>
      <c r="DF5" s="59" t="s">
        <v>94</v>
      </c>
      <c r="DG5" s="59" t="s">
        <v>95</v>
      </c>
      <c r="DH5" s="59" t="s">
        <v>96</v>
      </c>
      <c r="DI5" s="59" t="s">
        <v>97</v>
      </c>
      <c r="DJ5" s="59" t="s">
        <v>35</v>
      </c>
      <c r="DK5" s="59" t="s">
        <v>88</v>
      </c>
      <c r="DL5" s="59" t="s">
        <v>106</v>
      </c>
      <c r="DM5" s="59" t="s">
        <v>90</v>
      </c>
      <c r="DN5" s="59" t="s">
        <v>103</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232025</v>
      </c>
      <c r="D6" s="60">
        <f t="shared" si="1"/>
        <v>47</v>
      </c>
      <c r="E6" s="60">
        <f t="shared" si="1"/>
        <v>14</v>
      </c>
      <c r="F6" s="60">
        <f t="shared" si="1"/>
        <v>0</v>
      </c>
      <c r="G6" s="60">
        <f t="shared" si="1"/>
        <v>1</v>
      </c>
      <c r="H6" s="60" t="str">
        <f>SUBSTITUTE(H8,"　","")</f>
        <v>愛知県岡崎市</v>
      </c>
      <c r="I6" s="60" t="str">
        <f t="shared" si="1"/>
        <v>篭田公園地下駐車場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38</v>
      </c>
      <c r="S6" s="62" t="str">
        <f t="shared" si="1"/>
        <v>公共施設</v>
      </c>
      <c r="T6" s="62" t="str">
        <f t="shared" si="1"/>
        <v>無</v>
      </c>
      <c r="U6" s="63">
        <f t="shared" si="1"/>
        <v>7780</v>
      </c>
      <c r="V6" s="63">
        <f t="shared" si="1"/>
        <v>210</v>
      </c>
      <c r="W6" s="63">
        <f t="shared" si="1"/>
        <v>200</v>
      </c>
      <c r="X6" s="62" t="str">
        <f t="shared" si="1"/>
        <v>利用料金制</v>
      </c>
      <c r="Y6" s="64">
        <f>IF(Y8="-",NA(),Y8)</f>
        <v>146.1</v>
      </c>
      <c r="Z6" s="64">
        <f t="shared" ref="Z6:AH6" si="2">IF(Z8="-",NA(),Z8)</f>
        <v>137.19999999999999</v>
      </c>
      <c r="AA6" s="64">
        <f t="shared" si="2"/>
        <v>162.9</v>
      </c>
      <c r="AB6" s="64">
        <f t="shared" si="2"/>
        <v>108.6</v>
      </c>
      <c r="AC6" s="64">
        <f t="shared" si="2"/>
        <v>98.1</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50.1</v>
      </c>
      <c r="BG6" s="64">
        <f t="shared" ref="BG6:BO6" si="5">IF(BG8="-",NA(),BG8)</f>
        <v>47.1</v>
      </c>
      <c r="BH6" s="64">
        <f t="shared" si="5"/>
        <v>46.9</v>
      </c>
      <c r="BI6" s="64">
        <f t="shared" si="5"/>
        <v>7.4</v>
      </c>
      <c r="BJ6" s="64">
        <f t="shared" si="5"/>
        <v>-2</v>
      </c>
      <c r="BK6" s="64">
        <f t="shared" si="5"/>
        <v>11.2</v>
      </c>
      <c r="BL6" s="64">
        <f t="shared" si="5"/>
        <v>8</v>
      </c>
      <c r="BM6" s="64">
        <f t="shared" si="5"/>
        <v>13.7</v>
      </c>
      <c r="BN6" s="64">
        <f t="shared" si="5"/>
        <v>7.5</v>
      </c>
      <c r="BO6" s="64">
        <f t="shared" si="5"/>
        <v>1.9</v>
      </c>
      <c r="BP6" s="61" t="str">
        <f>IF(BP8="-","",IF(BP8="-","【-】","【"&amp;SUBSTITUTE(TEXT(BP8,"#,##0.0"),"-","△")&amp;"】"))</f>
        <v>【26.3】</v>
      </c>
      <c r="BQ6" s="65">
        <f>IF(BQ8="-",NA(),BQ8)</f>
        <v>13197</v>
      </c>
      <c r="BR6" s="65">
        <f t="shared" ref="BR6:BZ6" si="6">IF(BR8="-",NA(),BR8)</f>
        <v>8871</v>
      </c>
      <c r="BS6" s="65">
        <f t="shared" si="6"/>
        <v>13013</v>
      </c>
      <c r="BT6" s="65">
        <f t="shared" si="6"/>
        <v>2697</v>
      </c>
      <c r="BU6" s="65">
        <f t="shared" si="6"/>
        <v>-593</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108</v>
      </c>
      <c r="CM6" s="63">
        <f t="shared" ref="CM6:CN6" si="7">CM8</f>
        <v>574944</v>
      </c>
      <c r="CN6" s="63">
        <f t="shared" si="7"/>
        <v>18500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104.3</v>
      </c>
      <c r="DL6" s="64">
        <f t="shared" ref="DL6:DT6" si="9">IF(DL8="-",NA(),DL8)</f>
        <v>85.7</v>
      </c>
      <c r="DM6" s="64">
        <f t="shared" si="9"/>
        <v>91.9</v>
      </c>
      <c r="DN6" s="64">
        <f t="shared" si="9"/>
        <v>81</v>
      </c>
      <c r="DO6" s="64">
        <f t="shared" si="9"/>
        <v>78.599999999999994</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109</v>
      </c>
      <c r="B7" s="60">
        <f t="shared" ref="B7:X7" si="10">B8</f>
        <v>2018</v>
      </c>
      <c r="C7" s="60">
        <f t="shared" si="10"/>
        <v>232025</v>
      </c>
      <c r="D7" s="60">
        <f t="shared" si="10"/>
        <v>47</v>
      </c>
      <c r="E7" s="60">
        <f t="shared" si="10"/>
        <v>14</v>
      </c>
      <c r="F7" s="60">
        <f t="shared" si="10"/>
        <v>0</v>
      </c>
      <c r="G7" s="60">
        <f t="shared" si="10"/>
        <v>1</v>
      </c>
      <c r="H7" s="60" t="str">
        <f t="shared" si="10"/>
        <v>愛知県　岡崎市</v>
      </c>
      <c r="I7" s="60" t="str">
        <f t="shared" si="10"/>
        <v>篭田公園地下駐車場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38</v>
      </c>
      <c r="S7" s="62" t="str">
        <f t="shared" si="10"/>
        <v>公共施設</v>
      </c>
      <c r="T7" s="62" t="str">
        <f t="shared" si="10"/>
        <v>無</v>
      </c>
      <c r="U7" s="63">
        <f t="shared" si="10"/>
        <v>7780</v>
      </c>
      <c r="V7" s="63">
        <f t="shared" si="10"/>
        <v>210</v>
      </c>
      <c r="W7" s="63">
        <f t="shared" si="10"/>
        <v>200</v>
      </c>
      <c r="X7" s="62" t="str">
        <f t="shared" si="10"/>
        <v>利用料金制</v>
      </c>
      <c r="Y7" s="64">
        <f>Y8</f>
        <v>146.1</v>
      </c>
      <c r="Z7" s="64">
        <f t="shared" ref="Z7:AH7" si="11">Z8</f>
        <v>137.19999999999999</v>
      </c>
      <c r="AA7" s="64">
        <f t="shared" si="11"/>
        <v>162.9</v>
      </c>
      <c r="AB7" s="64">
        <f t="shared" si="11"/>
        <v>108.6</v>
      </c>
      <c r="AC7" s="64">
        <f t="shared" si="11"/>
        <v>98.1</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50.1</v>
      </c>
      <c r="BG7" s="64">
        <f t="shared" ref="BG7:BO7" si="14">BG8</f>
        <v>47.1</v>
      </c>
      <c r="BH7" s="64">
        <f t="shared" si="14"/>
        <v>46.9</v>
      </c>
      <c r="BI7" s="64">
        <f t="shared" si="14"/>
        <v>7.4</v>
      </c>
      <c r="BJ7" s="64">
        <f t="shared" si="14"/>
        <v>-2</v>
      </c>
      <c r="BK7" s="64">
        <f t="shared" si="14"/>
        <v>11.2</v>
      </c>
      <c r="BL7" s="64">
        <f t="shared" si="14"/>
        <v>8</v>
      </c>
      <c r="BM7" s="64">
        <f t="shared" si="14"/>
        <v>13.7</v>
      </c>
      <c r="BN7" s="64">
        <f t="shared" si="14"/>
        <v>7.5</v>
      </c>
      <c r="BO7" s="64">
        <f t="shared" si="14"/>
        <v>1.9</v>
      </c>
      <c r="BP7" s="61"/>
      <c r="BQ7" s="65">
        <f>BQ8</f>
        <v>13197</v>
      </c>
      <c r="BR7" s="65">
        <f t="shared" ref="BR7:BZ7" si="15">BR8</f>
        <v>8871</v>
      </c>
      <c r="BS7" s="65">
        <f t="shared" si="15"/>
        <v>13013</v>
      </c>
      <c r="BT7" s="65">
        <f t="shared" si="15"/>
        <v>2697</v>
      </c>
      <c r="BU7" s="65">
        <f t="shared" si="15"/>
        <v>-593</v>
      </c>
      <c r="BV7" s="65">
        <f t="shared" si="15"/>
        <v>19615</v>
      </c>
      <c r="BW7" s="65">
        <f t="shared" si="15"/>
        <v>21116</v>
      </c>
      <c r="BX7" s="65">
        <f t="shared" si="15"/>
        <v>20714</v>
      </c>
      <c r="BY7" s="65">
        <f t="shared" si="15"/>
        <v>16622</v>
      </c>
      <c r="BZ7" s="65">
        <f t="shared" si="15"/>
        <v>15790</v>
      </c>
      <c r="CA7" s="63"/>
      <c r="CB7" s="64" t="s">
        <v>110</v>
      </c>
      <c r="CC7" s="64" t="s">
        <v>110</v>
      </c>
      <c r="CD7" s="64" t="s">
        <v>110</v>
      </c>
      <c r="CE7" s="64" t="s">
        <v>110</v>
      </c>
      <c r="CF7" s="64" t="s">
        <v>110</v>
      </c>
      <c r="CG7" s="64" t="s">
        <v>110</v>
      </c>
      <c r="CH7" s="64" t="s">
        <v>110</v>
      </c>
      <c r="CI7" s="64" t="s">
        <v>110</v>
      </c>
      <c r="CJ7" s="64" t="s">
        <v>110</v>
      </c>
      <c r="CK7" s="64" t="s">
        <v>108</v>
      </c>
      <c r="CL7" s="61"/>
      <c r="CM7" s="63">
        <f>CM8</f>
        <v>574944</v>
      </c>
      <c r="CN7" s="63">
        <f>CN8</f>
        <v>18500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104.3</v>
      </c>
      <c r="DL7" s="64">
        <f t="shared" ref="DL7:DT7" si="17">DL8</f>
        <v>85.7</v>
      </c>
      <c r="DM7" s="64">
        <f t="shared" si="17"/>
        <v>91.9</v>
      </c>
      <c r="DN7" s="64">
        <f t="shared" si="17"/>
        <v>81</v>
      </c>
      <c r="DO7" s="64">
        <f t="shared" si="17"/>
        <v>78.599999999999994</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232025</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38</v>
      </c>
      <c r="S8" s="69" t="s">
        <v>121</v>
      </c>
      <c r="T8" s="69" t="s">
        <v>122</v>
      </c>
      <c r="U8" s="70">
        <v>7780</v>
      </c>
      <c r="V8" s="70">
        <v>210</v>
      </c>
      <c r="W8" s="70">
        <v>200</v>
      </c>
      <c r="X8" s="69" t="s">
        <v>123</v>
      </c>
      <c r="Y8" s="71">
        <v>146.1</v>
      </c>
      <c r="Z8" s="71">
        <v>137.19999999999999</v>
      </c>
      <c r="AA8" s="71">
        <v>162.9</v>
      </c>
      <c r="AB8" s="71">
        <v>108.6</v>
      </c>
      <c r="AC8" s="71">
        <v>98.1</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50.1</v>
      </c>
      <c r="BG8" s="71">
        <v>47.1</v>
      </c>
      <c r="BH8" s="71">
        <v>46.9</v>
      </c>
      <c r="BI8" s="71">
        <v>7.4</v>
      </c>
      <c r="BJ8" s="71">
        <v>-2</v>
      </c>
      <c r="BK8" s="71">
        <v>11.2</v>
      </c>
      <c r="BL8" s="71">
        <v>8</v>
      </c>
      <c r="BM8" s="71">
        <v>13.7</v>
      </c>
      <c r="BN8" s="71">
        <v>7.5</v>
      </c>
      <c r="BO8" s="71">
        <v>1.9</v>
      </c>
      <c r="BP8" s="68">
        <v>26.3</v>
      </c>
      <c r="BQ8" s="72">
        <v>13197</v>
      </c>
      <c r="BR8" s="72">
        <v>8871</v>
      </c>
      <c r="BS8" s="72">
        <v>13013</v>
      </c>
      <c r="BT8" s="73">
        <v>2697</v>
      </c>
      <c r="BU8" s="73">
        <v>-593</v>
      </c>
      <c r="BV8" s="72">
        <v>19615</v>
      </c>
      <c r="BW8" s="72">
        <v>21116</v>
      </c>
      <c r="BX8" s="72">
        <v>20714</v>
      </c>
      <c r="BY8" s="72">
        <v>16622</v>
      </c>
      <c r="BZ8" s="72">
        <v>15790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574944</v>
      </c>
      <c r="CN8" s="70">
        <v>18500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141.9</v>
      </c>
      <c r="DF8" s="71">
        <v>181.6</v>
      </c>
      <c r="DG8" s="71">
        <v>148.9</v>
      </c>
      <c r="DH8" s="71">
        <v>135.30000000000001</v>
      </c>
      <c r="DI8" s="71">
        <v>110.8</v>
      </c>
      <c r="DJ8" s="68">
        <v>103.6</v>
      </c>
      <c r="DK8" s="71">
        <v>104.3</v>
      </c>
      <c r="DL8" s="71">
        <v>85.7</v>
      </c>
      <c r="DM8" s="71">
        <v>91.9</v>
      </c>
      <c r="DN8" s="71">
        <v>81</v>
      </c>
      <c r="DO8" s="71">
        <v>78.599999999999994</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2020-01-23T00:11:41Z</cp:lastPrinted>
  <dcterms:created xsi:type="dcterms:W3CDTF">2019-12-05T07:23:59Z</dcterms:created>
  <dcterms:modified xsi:type="dcterms:W3CDTF">2020-02-07T04:18:50Z</dcterms:modified>
  <cp:category/>
</cp:coreProperties>
</file>