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276300\Desktop\"/>
    </mc:Choice>
  </mc:AlternateContent>
  <workbookProtection workbookAlgorithmName="SHA-512" workbookHashValue="2cWbb9jBr8LU+UcDl57XWEXstFYOG7gIHdeFKDlUBAzJ6hNzdZrvdj7jo5Qye3MT/Vv0rlqYcXQFta0uXWbj/Q==" workbookSaltValue="wrVgwWHs3FZraZu3NQnHP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EG12" i="4" s="1"/>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AU12" i="4"/>
  <c r="B12" i="4"/>
  <c r="LP10" i="4"/>
  <c r="JW10" i="4"/>
  <c r="FZ10" i="4"/>
  <c r="EG10" i="4"/>
  <c r="CN10" i="4"/>
  <c r="AU10" i="4"/>
  <c r="B10" i="4"/>
  <c r="LP8" i="4"/>
  <c r="JW8" i="4"/>
  <c r="ID8" i="4"/>
  <c r="FZ8" i="4"/>
  <c r="EG8" i="4"/>
  <c r="CN8" i="4"/>
  <c r="B6" i="4"/>
  <c r="HM78" i="4" l="1"/>
  <c r="MH78" i="4"/>
  <c r="IZ54" i="4"/>
  <c r="IZ32" i="4"/>
  <c r="CS78" i="4"/>
  <c r="BX54" i="4"/>
  <c r="BX32" i="4"/>
  <c r="MN54" i="4"/>
  <c r="MN32" i="4"/>
  <c r="FL54" i="4"/>
  <c r="FL32" i="4"/>
  <c r="C11" i="5"/>
  <c r="D11" i="5"/>
  <c r="E11" i="5"/>
  <c r="B11" i="5"/>
  <c r="KC78" i="4" l="1"/>
  <c r="AE54" i="4"/>
  <c r="FH78" i="4"/>
  <c r="DS54" i="4"/>
  <c r="DS32" i="4"/>
  <c r="KU54" i="4"/>
  <c r="KU32" i="4"/>
  <c r="HG54" i="4"/>
  <c r="HG32" i="4"/>
  <c r="AN78" i="4"/>
  <c r="AE32" i="4"/>
  <c r="KF54" i="4"/>
  <c r="KF32" i="4"/>
  <c r="DD32" i="4"/>
  <c r="JJ78" i="4"/>
  <c r="GR54" i="4"/>
  <c r="GR32" i="4"/>
  <c r="EO78" i="4"/>
  <c r="DD54" i="4"/>
  <c r="U78" i="4"/>
  <c r="P54" i="4"/>
  <c r="P32" i="4"/>
  <c r="BZ78" i="4"/>
  <c r="IK54" i="4"/>
  <c r="IK32" i="4"/>
  <c r="LY54" i="4"/>
  <c r="LY32" i="4"/>
  <c r="GT78" i="4"/>
  <c r="EW54" i="4"/>
  <c r="EW32" i="4"/>
  <c r="BI54" i="4"/>
  <c r="BI32" i="4"/>
  <c r="LO78" i="4"/>
  <c r="EH54" i="4"/>
  <c r="EH32" i="4"/>
  <c r="BG78" i="4"/>
  <c r="AT54" i="4"/>
  <c r="AT32" i="4"/>
  <c r="LJ32" i="4"/>
  <c r="KV78" i="4"/>
  <c r="HV54" i="4"/>
  <c r="HV32" i="4"/>
  <c r="GA78" i="4"/>
  <c r="LJ54"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<sst xmlns="http://schemas.openxmlformats.org/spreadsheetml/2006/main" count="322" uniqueCount="185">
  <si>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</si>
  <si>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</si>
  <si>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</si>
  <si>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</si>
  <si>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</si>
  <si>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</si>
  <si>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</si>
  <si>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</si>
  <si>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</si>
  <si>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</si>
  <si>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</si>
  <si>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</si>
  <si>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</si>
  <si>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</si>
  <si>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</si>
  <si>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</si>
  <si>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</si>
  <si>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</si>
  <si>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</si>
  <si>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</si>
  <si>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</si>
  <si>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</si>
  <si>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</si>
  <si>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</si>
  <si>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</si>
  <si>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</si>
  <si>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</si>
  <si>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</si>
  <si>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</si>
  <si>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</si>
  <si>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</si>
  <si>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</si>
  <si>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</si>
  <si>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</si>
  <si>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</si>
  <si>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</si>
  <si>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</si>
  <si>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</si>
  <si>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</si>
  <si>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</si>
  <si>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</si>
  <si>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</si>
  <si>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</si>
  <si>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</si>
  <si>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</si>
  <si>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</si>
  <si>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</si>
  <si>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</si>
  <si>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</si>
  <si>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</si>
  <si>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</si>
  <si>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</si>
  <si>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</si>
  <si>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</si>
  <si>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</si>
  <si>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</si>
  <si>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</si>
  <si>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</si>
  <si>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</si>
  <si>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</si>
  <si>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</si>
  <si>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</si>
  <si>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</si>
  <si>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</si>
  <si>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</si>
  <si>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</si>
  <si>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</si>
  <si>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</si>
  <si>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</si>
  <si>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</si>
  <si>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</si>
  <si>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</si>
  <si>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</si>
  <si>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</si>
  <si>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</si>
  <si>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</si>
  <si>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</si>
  <si>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</si>
  <si>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</si>
  <si>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</si>
  <si>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</si>
  <si>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</si>
  <si>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</si>
  <si>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</si>
  <si>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</si>
  <si>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</si>
  <si>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</si>
  <si>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</si>
  <si>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</si>
  <si>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</si>
  <si>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</si>
  <si>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</si>
  <si>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</si>
  <si>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</si>
  <si>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</si>
  <si>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</si>
  <si>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</si>
  <si>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</si>
  <si>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</si>
  <si>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</si>
  <si>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</si>
  <si>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</si>
  <si>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</si>
  <si>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</si>
  <si>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</si>
  <si>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</si>
  <si>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</si>
  <si>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</si>
  <si>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</si>
  <si>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</si>
  <si>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</si>
  <si>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</si>
  <si>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</si>
  <si>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</si>
  <si>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</si>
  <si>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</si>
  <si>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</si>
  <si>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</si>
  <si>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</si>
  <si>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</si>
  <si>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</si>
  <si>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</si>
  <si>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</si>
  <si>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</si>
  <si>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</si>
  <si>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</si>
  <si>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</si>
  <si>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</si>
  <si>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</si>
  <si>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</si>
  <si>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</si>
  <si>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</si>
  <si>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</si>
  <si>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</si>
  <si>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</si>
  <si>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</si>
  <si>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</si>
  <si>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</si>
  <si>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</si>
  <si>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</si>
  <si>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</si>
  <si>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</si>
  <si>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</si>
  <si>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</si>
  <si>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</si>
  <si>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</si>
  <si>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</si>
  <si>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</si>
  <si>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</si>
  <si>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</si>
  <si>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</si>
  <si>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</si>
  <si>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</si>
  <si>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</si>
  <si>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</si>
  <si>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</si>
  <si>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</si>
  <si>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</si>
  <si>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</si>
  <si>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</si>
  <si>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</si>
  <si>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愛知県</t>
  </si>
  <si>
    <t>半田市</t>
  </si>
  <si>
    <t>半田病院</t>
  </si>
  <si>
    <t>当然財務</t>
  </si>
  <si>
    <t>病院事業</t>
  </si>
  <si>
    <t>一般病院</t>
  </si>
  <si>
    <t>400床以上～500床未満</t>
  </si>
  <si>
    <t>非設置</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</si>
  <si>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</si>
  <si>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</si>
  <si>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</si>
  <si>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</si>
  <si>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</si>
  <si>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</si>
  <si>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</si>
  <si>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</si>
  <si>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</si>
  <si>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</si>
  <si>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</si>
  <si>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</si>
  <si>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知多半島医療圏内で唯一、救命救急センターを有し、高度急性期医療を担うほか、災害医療や周産期・小児医療等の政策的医療の提供も積極的に行っています。また、がん診療連携拠点、臨床研修、地域医療支援病院としての指定も受け、圏域における中核的な役割を担っています。</t>
    <phoneticPr fontId="5"/>
  </si>
  <si>
    <t xml:space="preserve">  昭和57年に建設し間もなく法定耐用年数（39年間）を迎えることから施設面及び機能面でも限界にきており、①有形固定資産減価償却率及び②器械備品減価償却率は高い値となっていますが、令和7年度春の開院を目指して新病院建設事業を進めており、新病院の機能にあった医療機器等を計画的に整備していくこととしています。</t>
    <rPh sb="68" eb="70">
      <t>キカイ</t>
    </rPh>
    <rPh sb="90" eb="92">
      <t>レイワ</t>
    </rPh>
    <rPh sb="94" eb="95">
      <t>ド</t>
    </rPh>
    <rPh sb="95" eb="96">
      <t>ハル</t>
    </rPh>
    <phoneticPr fontId="5"/>
  </si>
  <si>
    <t>　医師数増に加えて、地域の医療機関等への訪問による顔の見える関係づくりなどの連携強化に努めたことで、入院患者数が大幅に増加し、④病床利用率の上昇と合わせて、①経常収支比率、及び②医業収支比率も高い水準となりました。また30年度で過去勤務債務の償却（平成26年度の会計制度の変更にともなう退職給付引当金の計上）を完了することができ、③累積欠損金の早期解消にも目途が立ちました。
　費用面では、看護師を中心とした職員数の増加や給与改正にともない引き続き人件費は増加しましたが、入院収益をはじめとする医業収益の増加により⑦職員給与費対医業収支比率が減少し、経営の健全化を図ることができました。高額な抗がん剤使用の増にともない、⑧材料費対医業収益比率が前年度より上昇していますが、後発医薬品の推進をはじめ価格交渉等による薬品及び診療材料の費用節減に取り組んでいます。</t>
    <rPh sb="1" eb="4">
      <t>イシスウ</t>
    </rPh>
    <rPh sb="4" eb="5">
      <t>ゾウ</t>
    </rPh>
    <rPh sb="6" eb="7">
      <t>クワ</t>
    </rPh>
    <rPh sb="10" eb="12">
      <t>チイキ</t>
    </rPh>
    <rPh sb="13" eb="17">
      <t>イリョウキカン</t>
    </rPh>
    <rPh sb="17" eb="18">
      <t>トウ</t>
    </rPh>
    <rPh sb="20" eb="22">
      <t>ホウモン</t>
    </rPh>
    <rPh sb="25" eb="26">
      <t>カオ</t>
    </rPh>
    <rPh sb="27" eb="28">
      <t>ミ</t>
    </rPh>
    <rPh sb="30" eb="32">
      <t>カンケイ</t>
    </rPh>
    <rPh sb="38" eb="40">
      <t>レンケイ</t>
    </rPh>
    <rPh sb="40" eb="42">
      <t>キョウカ</t>
    </rPh>
    <rPh sb="43" eb="44">
      <t>ツト</t>
    </rPh>
    <rPh sb="50" eb="52">
      <t>ニュウイン</t>
    </rPh>
    <rPh sb="52" eb="55">
      <t>カンジャスウ</t>
    </rPh>
    <rPh sb="56" eb="58">
      <t>オオハバ</t>
    </rPh>
    <rPh sb="59" eb="61">
      <t>ゾウカ</t>
    </rPh>
    <rPh sb="64" eb="69">
      <t>ビョウショウリヨウリツ</t>
    </rPh>
    <rPh sb="70" eb="72">
      <t>ジョウショウ</t>
    </rPh>
    <rPh sb="73" eb="74">
      <t>ア</t>
    </rPh>
    <rPh sb="79" eb="81">
      <t>ケイジョウ</t>
    </rPh>
    <rPh sb="81" eb="83">
      <t>シュウシ</t>
    </rPh>
    <rPh sb="83" eb="85">
      <t>ヒリツ</t>
    </rPh>
    <rPh sb="86" eb="87">
      <t>オヨ</t>
    </rPh>
    <rPh sb="89" eb="91">
      <t>イギョウ</t>
    </rPh>
    <rPh sb="91" eb="93">
      <t>シュウシ</t>
    </rPh>
    <rPh sb="93" eb="95">
      <t>ヒリツ</t>
    </rPh>
    <rPh sb="96" eb="97">
      <t>タカ</t>
    </rPh>
    <rPh sb="98" eb="100">
      <t>スイジュン</t>
    </rPh>
    <rPh sb="111" eb="113">
      <t>ネンド</t>
    </rPh>
    <rPh sb="114" eb="116">
      <t>カコ</t>
    </rPh>
    <rPh sb="116" eb="118">
      <t>キンム</t>
    </rPh>
    <rPh sb="118" eb="120">
      <t>サイム</t>
    </rPh>
    <rPh sb="121" eb="123">
      <t>ショウキャク</t>
    </rPh>
    <rPh sb="124" eb="126">
      <t>ヘイセイ</t>
    </rPh>
    <rPh sb="128" eb="130">
      <t>ネンド</t>
    </rPh>
    <rPh sb="131" eb="133">
      <t>カイケイ</t>
    </rPh>
    <rPh sb="133" eb="135">
      <t>セイド</t>
    </rPh>
    <rPh sb="136" eb="138">
      <t>ヘンコウ</t>
    </rPh>
    <rPh sb="143" eb="145">
      <t>タイショク</t>
    </rPh>
    <rPh sb="145" eb="147">
      <t>キュウフ</t>
    </rPh>
    <rPh sb="147" eb="150">
      <t>ヒキアテキン</t>
    </rPh>
    <rPh sb="151" eb="153">
      <t>ケイジョウ</t>
    </rPh>
    <rPh sb="155" eb="157">
      <t>カンリョウ</t>
    </rPh>
    <rPh sb="166" eb="168">
      <t>ルイセキ</t>
    </rPh>
    <rPh sb="168" eb="171">
      <t>ケッソンキン</t>
    </rPh>
    <rPh sb="172" eb="174">
      <t>ソウキ</t>
    </rPh>
    <rPh sb="174" eb="176">
      <t>カイショウ</t>
    </rPh>
    <rPh sb="178" eb="180">
      <t>メド</t>
    </rPh>
    <rPh sb="181" eb="182">
      <t>タ</t>
    </rPh>
    <rPh sb="189" eb="192">
      <t>ヒヨウメン</t>
    </rPh>
    <rPh sb="199" eb="201">
      <t>チュウシン</t>
    </rPh>
    <rPh sb="204" eb="207">
      <t>ショクインスウ</t>
    </rPh>
    <rPh sb="208" eb="210">
      <t>ゾウカ</t>
    </rPh>
    <rPh sb="211" eb="213">
      <t>キュウヨ</t>
    </rPh>
    <rPh sb="213" eb="215">
      <t>カイセイ</t>
    </rPh>
    <rPh sb="220" eb="221">
      <t>ヒ</t>
    </rPh>
    <rPh sb="222" eb="223">
      <t>ツヅ</t>
    </rPh>
    <rPh sb="224" eb="227">
      <t>ジンケンヒ</t>
    </rPh>
    <rPh sb="228" eb="230">
      <t>ゾウカ</t>
    </rPh>
    <rPh sb="236" eb="238">
      <t>ニュウイン</t>
    </rPh>
    <rPh sb="238" eb="240">
      <t>シュウエキ</t>
    </rPh>
    <rPh sb="247" eb="249">
      <t>イギョウ</t>
    </rPh>
    <rPh sb="249" eb="251">
      <t>シュウエキ</t>
    </rPh>
    <rPh sb="252" eb="254">
      <t>ゾウカ</t>
    </rPh>
    <rPh sb="258" eb="260">
      <t>ショクイン</t>
    </rPh>
    <rPh sb="260" eb="262">
      <t>キュウヨ</t>
    </rPh>
    <rPh sb="262" eb="263">
      <t>ヒ</t>
    </rPh>
    <rPh sb="263" eb="264">
      <t>タイ</t>
    </rPh>
    <rPh sb="264" eb="266">
      <t>イギョウ</t>
    </rPh>
    <rPh sb="266" eb="268">
      <t>シュウシ</t>
    </rPh>
    <rPh sb="268" eb="270">
      <t>ヒリツ</t>
    </rPh>
    <rPh sb="271" eb="273">
      <t>ゲンショウ</t>
    </rPh>
    <rPh sb="275" eb="277">
      <t>ケイエイ</t>
    </rPh>
    <rPh sb="278" eb="280">
      <t>ケンゼン</t>
    </rPh>
    <rPh sb="280" eb="281">
      <t>カ</t>
    </rPh>
    <rPh sb="282" eb="283">
      <t>ハカ</t>
    </rPh>
    <rPh sb="342" eb="344">
      <t>スイシン</t>
    </rPh>
    <rPh sb="348" eb="350">
      <t>カカク</t>
    </rPh>
    <rPh sb="350" eb="352">
      <t>コウショウ</t>
    </rPh>
    <rPh sb="352" eb="353">
      <t>トウ</t>
    </rPh>
    <rPh sb="356" eb="358">
      <t>ヤクヒン</t>
    </rPh>
    <rPh sb="358" eb="359">
      <t>オヨ</t>
    </rPh>
    <rPh sb="360" eb="362">
      <t>シンリョウ</t>
    </rPh>
    <rPh sb="367" eb="369">
      <t>セツゲン</t>
    </rPh>
    <phoneticPr fontId="5"/>
  </si>
  <si>
    <r>
      <rPr>
        <sz val="9"/>
        <color rgb="FFFF0000"/>
        <rFont val="ＭＳ ゴシック"/>
        <family val="3"/>
        <charset val="128"/>
      </rPr>
      <t>　</t>
    </r>
    <r>
      <rPr>
        <sz val="9"/>
        <rFont val="ＭＳ ゴシック"/>
        <family val="3"/>
        <charset val="128"/>
      </rPr>
      <t>圏域における主要疾患・事業の拠点施設としての役割を担っています。今後も地域の医療機関等との機能分担の推進及び連携強化により、地域完結型の医療に向けた中心的な役割・機能を果たすとともに、知多半島地域医療連携推進協議会における協議等を通じて、各関係機関と連携して地域医療構想の実現に取り組んでいきます。
　また、現在、令和7年度春の開院を目指して、災害時にも機能でき、圏域の基幹病院としてふさわしい診療機能・設備を有する新病院の建設事業に着手しています。それに合わせて、知多半島中南部における効率的で質の高い医療提供体制を確保するため、新病院建設地に隣接する常滑市民病院との経営統合に向けて、両病院の機能分担及び連携強化の協議を進めています。
（平成28年度新公立病院改革プラン（平成29～令和2年度）策定済み、令和2年度改革プラン見直し予定）</t>
    </r>
    <rPh sb="155" eb="157">
      <t>ゲンザイ</t>
    </rPh>
    <rPh sb="158" eb="160">
      <t>レイワ</t>
    </rPh>
    <rPh sb="161" eb="162">
      <t>ネン</t>
    </rPh>
    <rPh sb="162" eb="163">
      <t>ド</t>
    </rPh>
    <rPh sb="163" eb="164">
      <t>ハル</t>
    </rPh>
    <rPh sb="165" eb="167">
      <t>カイイン</t>
    </rPh>
    <rPh sb="168" eb="170">
      <t>メザ</t>
    </rPh>
    <rPh sb="173" eb="176">
      <t>サイガイジ</t>
    </rPh>
    <rPh sb="178" eb="180">
      <t>キノウ</t>
    </rPh>
    <rPh sb="183" eb="185">
      <t>ケンイキ</t>
    </rPh>
    <rPh sb="186" eb="188">
      <t>キカン</t>
    </rPh>
    <rPh sb="188" eb="190">
      <t>ビョウイン</t>
    </rPh>
    <rPh sb="198" eb="200">
      <t>シンリョウ</t>
    </rPh>
    <rPh sb="200" eb="202">
      <t>キノウ</t>
    </rPh>
    <rPh sb="203" eb="205">
      <t>セツビ</t>
    </rPh>
    <rPh sb="206" eb="207">
      <t>ユウ</t>
    </rPh>
    <rPh sb="209" eb="210">
      <t>シン</t>
    </rPh>
    <rPh sb="210" eb="212">
      <t>ビョウイン</t>
    </rPh>
    <rPh sb="213" eb="215">
      <t>ケンセツ</t>
    </rPh>
    <rPh sb="215" eb="217">
      <t>ジギョウ</t>
    </rPh>
    <rPh sb="218" eb="220">
      <t>チャクシュ</t>
    </rPh>
    <rPh sb="229" eb="230">
      <t>ア</t>
    </rPh>
    <rPh sb="234" eb="236">
      <t>チタ</t>
    </rPh>
    <rPh sb="236" eb="238">
      <t>ハントウ</t>
    </rPh>
    <rPh sb="238" eb="241">
      <t>チュウナンブ</t>
    </rPh>
    <rPh sb="245" eb="248">
      <t>コウリツテキ</t>
    </rPh>
    <rPh sb="249" eb="250">
      <t>シツ</t>
    </rPh>
    <rPh sb="251" eb="252">
      <t>タカ</t>
    </rPh>
    <rPh sb="253" eb="255">
      <t>イリョウ</t>
    </rPh>
    <rPh sb="255" eb="257">
      <t>テイキョウ</t>
    </rPh>
    <rPh sb="257" eb="259">
      <t>タイセイ</t>
    </rPh>
    <rPh sb="260" eb="262">
      <t>カクホ</t>
    </rPh>
    <rPh sb="267" eb="268">
      <t>シン</t>
    </rPh>
    <rPh sb="268" eb="270">
      <t>ビョウイン</t>
    </rPh>
    <rPh sb="270" eb="272">
      <t>ケンセツ</t>
    </rPh>
    <rPh sb="272" eb="273">
      <t>チ</t>
    </rPh>
    <rPh sb="274" eb="276">
      <t>リンセツ</t>
    </rPh>
    <rPh sb="278" eb="284">
      <t>トコナメシミンビョウイン</t>
    </rPh>
    <rPh sb="286" eb="288">
      <t>ケイエイ</t>
    </rPh>
    <rPh sb="288" eb="290">
      <t>トウゴウ</t>
    </rPh>
    <rPh sb="291" eb="292">
      <t>ム</t>
    </rPh>
    <rPh sb="295" eb="298">
      <t>リョウビョウイン</t>
    </rPh>
    <rPh sb="299" eb="301">
      <t>キノウ</t>
    </rPh>
    <rPh sb="301" eb="303">
      <t>ブンタン</t>
    </rPh>
    <rPh sb="303" eb="304">
      <t>オヨ</t>
    </rPh>
    <rPh sb="305" eb="307">
      <t>レンケイ</t>
    </rPh>
    <rPh sb="307" eb="309">
      <t>キョウカ</t>
    </rPh>
    <rPh sb="310" eb="312">
      <t>キョウギ</t>
    </rPh>
    <rPh sb="313" eb="314">
      <t>スス</t>
    </rPh>
    <rPh sb="344" eb="346">
      <t>レイワ</t>
    </rPh>
    <rPh sb="355" eb="356">
      <t>レイ</t>
    </rPh>
    <rPh sb="356" eb="357">
      <t>ワ</t>
    </rPh>
    <rPh sb="358" eb="359">
      <t>ネン</t>
    </rPh>
    <rPh sb="360" eb="362">
      <t>カイカク</t>
    </rPh>
    <rPh sb="365" eb="367">
      <t>ミナオ</t>
    </rPh>
    <rPh sb="368" eb="37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</si>
</sst>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
      <sz val="9"/>
      <name val="ＭＳ ゴシック"/>
      <family val="3"/>
      <charset val="128"/>
    </font>
    <font>
      <sz val="9"/>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2"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3" fillId="0" borderId="8" xfId="0" applyFont="1" applyFill="1" applyBorder="1" applyAlignment="1" applyProtection="1">
      <alignment horizontal="left" vertical="top" wrapText="1" shrinkToFit="1"/>
      <protection locked="0"/>
    </xf>
    <xf numFmtId="0" fontId="23" fillId="0" borderId="0" xfId="0" applyFont="1" applyFill="1" applyBorder="1" applyAlignment="1" applyProtection="1">
      <alignment horizontal="left" vertical="top" wrapText="1" shrinkToFit="1"/>
      <protection locked="0"/>
    </xf>
    <xf numFmtId="0" fontId="23" fillId="0" borderId="9" xfId="0" applyFont="1" applyFill="1" applyBorder="1" applyAlignment="1" applyProtection="1">
      <alignment horizontal="left" vertical="top" wrapText="1" shrinkToFit="1"/>
      <protection locked="0"/>
    </xf>
    <xf numFmtId="0" fontId="23" fillId="0" borderId="10" xfId="0" applyFont="1" applyFill="1" applyBorder="1" applyAlignment="1" applyProtection="1">
      <alignment horizontal="left" vertical="top" wrapText="1" shrinkToFit="1"/>
      <protection locked="0"/>
    </xf>
    <xf numFmtId="0" fontId="23" fillId="0" borderId="1" xfId="0" applyFont="1" applyFill="1" applyBorder="1" applyAlignment="1" applyProtection="1">
      <alignment horizontal="left" vertical="top" wrapText="1" shrinkToFit="1"/>
      <protection locked="0"/>
    </xf>
    <xf numFmtId="0" fontId="23"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3" fillId="0" borderId="8"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1" fillId="0" borderId="5" xfId="0" applyFont="1" applyBorder="1" applyAlignment="1" applyProtection="1">
      <alignment horizontal="right" vertical="center" shrinkToFit="1"/>
      <protection hidden="1"/>
    </xf>
    <xf numFmtId="0" fontId="21" fillId="0" borderId="6" xfId="0" applyFont="1" applyBorder="1" applyAlignment="1" applyProtection="1">
      <alignment horizontal="right" vertical="center" shrinkToFit="1"/>
      <protection hidden="1"/>
    </xf>
    <xf numFmtId="0" fontId="21" fillId="0" borderId="10" xfId="0" applyFont="1" applyBorder="1" applyAlignment="1" applyProtection="1">
      <alignment horizontal="right" vertical="center" shrinkToFit="1"/>
      <protection hidden="1"/>
    </xf>
    <xf numFmtId="0" fontId="21" fillId="0" borderId="1" xfId="0" applyFont="1" applyBorder="1" applyAlignment="1" applyProtection="1">
      <alignment horizontal="right" vertical="center" shrinkToFit="1"/>
      <protection hidden="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11" xfId="0" applyFont="1" applyBorder="1" applyAlignment="1">
      <alignment horizontal="left" vertical="center" shrinkToFit="1"/>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176" fontId="6" fillId="0" borderId="2" xfId="0" applyNumberFormat="1" applyFont="1" applyFill="1" applyBorder="1" applyAlignment="1" applyProtection="1">
      <alignment horizontal="center" vertical="center" shrinkToFit="1"/>
      <protection hidden="1"/>
    </xf>
    <xf numFmtId="176" fontId="6" fillId="0" borderId="3" xfId="0" applyNumberFormat="1" applyFont="1" applyFill="1" applyBorder="1" applyAlignment="1" applyProtection="1">
      <alignment horizontal="center" vertical="center" shrinkToFit="1"/>
      <protection hidden="1"/>
    </xf>
    <xf numFmtId="176" fontId="6" fillId="0" borderId="4" xfId="0" applyNumberFormat="1" applyFont="1" applyFill="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176" fontId="6" fillId="6" borderId="2" xfId="0" applyNumberFormat="1" applyFont="1" applyFill="1" applyBorder="1" applyAlignment="1" applyProtection="1">
      <alignment horizontal="center" vertical="center" shrinkToFit="1"/>
      <protection hidden="1"/>
    </xf>
    <xf numFmtId="176" fontId="6" fillId="6" borderId="3" xfId="0" applyNumberFormat="1" applyFont="1" applyFill="1" applyBorder="1" applyAlignment="1" applyProtection="1">
      <alignment horizontal="center" vertical="center" shrinkToFit="1"/>
      <protection hidden="1"/>
    </xf>
    <xf numFmtId="176" fontId="6" fillId="6" borderId="4" xfId="0" applyNumberFormat="1" applyFont="1" applyFill="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77.5</c:v>
                </c:pt>
                <c:pt idx="1">
                  <c:v>74</c:v>
                </c:pt>
                <c:pt idx="2">
                  <c:v>73.900000000000006</c:v>
                </c:pt>
                <c:pt idx="3">
                  <c:v>72.5</c:v>
                </c:pt>
                <c:pt idx="4">
                  <c:v>78.2</c:v>
                </c:pt>
              </c:numCache>
            </c:numRef>
          </c:val>
          <c:extLst>
            <c:ext xmlns:c16="http://schemas.microsoft.com/office/drawing/2014/chart" uri="{C3380CC4-5D6E-409C-BE32-E72D297353CC}">
              <c16:uniqueId val="{00000000-EDE5-4DA4-BE81-E5A3761913CD}"/>
            </c:ext>
          </c:extLst>
        </c:ser>
        <c:dLbls>
          <c:showLegendKey val="0"/>
          <c:showVal val="0"/>
          <c:showCatName val="0"/>
          <c:showSerName val="0"/>
          <c:showPercent val="0"/>
          <c:showBubbleSize val="0"/>
        </c:dLbls>
        <c:gapWidth val="150"/>
        <c:axId val="69960448"/>
        <c:axId val="6996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EDE5-4DA4-BE81-E5A3761913CD}"/>
            </c:ext>
          </c:extLst>
        </c:ser>
        <c:dLbls>
          <c:showLegendKey val="0"/>
          <c:showVal val="0"/>
          <c:showCatName val="0"/>
          <c:showSerName val="0"/>
          <c:showPercent val="0"/>
          <c:showBubbleSize val="0"/>
        </c:dLbls>
        <c:marker val="1"/>
        <c:smooth val="0"/>
        <c:axId val="69960448"/>
        <c:axId val="69962368"/>
      </c:lineChart>
      <c:dateAx>
        <c:axId val="69960448"/>
        <c:scaling>
          <c:orientation val="minMax"/>
        </c:scaling>
        <c:delete val="1"/>
        <c:axPos val="b"/>
        <c:numFmt formatCode="ge" sourceLinked="1"/>
        <c:majorTickMark val="none"/>
        <c:minorTickMark val="none"/>
        <c:tickLblPos val="none"/>
        <c:crossAx val="69962368"/>
        <c:crosses val="autoZero"/>
        <c:auto val="1"/>
        <c:lblOffset val="100"/>
        <c:baseTimeUnit val="years"/>
      </c:dateAx>
      <c:valAx>
        <c:axId val="6996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96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7.8</c:v>
                </c:pt>
                <c:pt idx="1">
                  <c:v>6.8</c:v>
                </c:pt>
                <c:pt idx="2">
                  <c:v>6.6</c:v>
                </c:pt>
                <c:pt idx="3">
                  <c:v>7.6</c:v>
                </c:pt>
                <c:pt idx="4">
                  <c:v>5.0999999999999996</c:v>
                </c:pt>
              </c:numCache>
            </c:numRef>
          </c:val>
          <c:extLst>
            <c:ext xmlns:c16="http://schemas.microsoft.com/office/drawing/2014/chart" uri="{C3380CC4-5D6E-409C-BE32-E72D297353CC}">
              <c16:uniqueId val="{00000000-EFD1-406C-9473-D3A2D3411EB5}"/>
            </c:ext>
          </c:extLst>
        </c:ser>
        <c:dLbls>
          <c:showLegendKey val="0"/>
          <c:showVal val="0"/>
          <c:showCatName val="0"/>
          <c:showSerName val="0"/>
          <c:showPercent val="0"/>
          <c:showBubbleSize val="0"/>
        </c:dLbls>
        <c:gapWidth val="150"/>
        <c:axId val="77476608"/>
        <c:axId val="774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EFD1-406C-9473-D3A2D3411EB5}"/>
            </c:ext>
          </c:extLst>
        </c:ser>
        <c:dLbls>
          <c:showLegendKey val="0"/>
          <c:showVal val="0"/>
          <c:showCatName val="0"/>
          <c:showSerName val="0"/>
          <c:showPercent val="0"/>
          <c:showBubbleSize val="0"/>
        </c:dLbls>
        <c:marker val="1"/>
        <c:smooth val="0"/>
        <c:axId val="77476608"/>
        <c:axId val="77478528"/>
      </c:lineChart>
      <c:dateAx>
        <c:axId val="77476608"/>
        <c:scaling>
          <c:orientation val="minMax"/>
        </c:scaling>
        <c:delete val="1"/>
        <c:axPos val="b"/>
        <c:numFmt formatCode="ge" sourceLinked="1"/>
        <c:majorTickMark val="none"/>
        <c:minorTickMark val="none"/>
        <c:tickLblPos val="none"/>
        <c:crossAx val="77478528"/>
        <c:crosses val="autoZero"/>
        <c:auto val="1"/>
        <c:lblOffset val="100"/>
        <c:baseTimeUnit val="years"/>
      </c:dateAx>
      <c:valAx>
        <c:axId val="7747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47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c:v>
                </c:pt>
                <c:pt idx="1">
                  <c:v>103.6</c:v>
                </c:pt>
                <c:pt idx="2">
                  <c:v>101.8</c:v>
                </c:pt>
                <c:pt idx="3">
                  <c:v>100.5</c:v>
                </c:pt>
                <c:pt idx="4">
                  <c:v>103.8</c:v>
                </c:pt>
              </c:numCache>
            </c:numRef>
          </c:val>
          <c:extLst>
            <c:ext xmlns:c16="http://schemas.microsoft.com/office/drawing/2014/chart" uri="{C3380CC4-5D6E-409C-BE32-E72D297353CC}">
              <c16:uniqueId val="{00000000-F4A5-4D83-AC8E-401D54ED807D}"/>
            </c:ext>
          </c:extLst>
        </c:ser>
        <c:dLbls>
          <c:showLegendKey val="0"/>
          <c:showVal val="0"/>
          <c:showCatName val="0"/>
          <c:showSerName val="0"/>
          <c:showPercent val="0"/>
          <c:showBubbleSize val="0"/>
        </c:dLbls>
        <c:gapWidth val="150"/>
        <c:axId val="77521280"/>
        <c:axId val="775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F4A5-4D83-AC8E-401D54ED807D}"/>
            </c:ext>
          </c:extLst>
        </c:ser>
        <c:dLbls>
          <c:showLegendKey val="0"/>
          <c:showVal val="0"/>
          <c:showCatName val="0"/>
          <c:showSerName val="0"/>
          <c:showPercent val="0"/>
          <c:showBubbleSize val="0"/>
        </c:dLbls>
        <c:marker val="1"/>
        <c:smooth val="0"/>
        <c:axId val="77521280"/>
        <c:axId val="77523200"/>
      </c:lineChart>
      <c:dateAx>
        <c:axId val="77521280"/>
        <c:scaling>
          <c:orientation val="minMax"/>
        </c:scaling>
        <c:delete val="1"/>
        <c:axPos val="b"/>
        <c:numFmt formatCode="ge" sourceLinked="1"/>
        <c:majorTickMark val="none"/>
        <c:minorTickMark val="none"/>
        <c:tickLblPos val="none"/>
        <c:crossAx val="77523200"/>
        <c:crosses val="autoZero"/>
        <c:auto val="1"/>
        <c:lblOffset val="100"/>
        <c:baseTimeUnit val="years"/>
      </c:dateAx>
      <c:valAx>
        <c:axId val="7752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52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103.8</c:v>
                </c:pt>
                <c:pt idx="1">
                  <c:v>103.6</c:v>
                </c:pt>
                <c:pt idx="2">
                  <c:v>102.9</c:v>
                </c:pt>
                <c:pt idx="3">
                  <c:v>101.6</c:v>
                </c:pt>
                <c:pt idx="4">
                  <c:v>104.3</c:v>
                </c:pt>
              </c:numCache>
            </c:numRef>
          </c:val>
          <c:extLst>
            <c:ext xmlns:c16="http://schemas.microsoft.com/office/drawing/2014/chart" uri="{C3380CC4-5D6E-409C-BE32-E72D297353CC}">
              <c16:uniqueId val="{00000000-BB92-4F27-9FE6-4F60E76EE8AF}"/>
            </c:ext>
          </c:extLst>
        </c:ser>
        <c:dLbls>
          <c:showLegendKey val="0"/>
          <c:showVal val="0"/>
          <c:showCatName val="0"/>
          <c:showSerName val="0"/>
          <c:showPercent val="0"/>
          <c:showBubbleSize val="0"/>
        </c:dLbls>
        <c:gapWidth val="150"/>
        <c:axId val="77574144"/>
        <c:axId val="7757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BB92-4F27-9FE6-4F60E76EE8AF}"/>
            </c:ext>
          </c:extLst>
        </c:ser>
        <c:dLbls>
          <c:showLegendKey val="0"/>
          <c:showVal val="0"/>
          <c:showCatName val="0"/>
          <c:showSerName val="0"/>
          <c:showPercent val="0"/>
          <c:showBubbleSize val="0"/>
        </c:dLbls>
        <c:marker val="1"/>
        <c:smooth val="0"/>
        <c:axId val="77574144"/>
        <c:axId val="77576064"/>
      </c:lineChart>
      <c:dateAx>
        <c:axId val="77574144"/>
        <c:scaling>
          <c:orientation val="minMax"/>
        </c:scaling>
        <c:delete val="1"/>
        <c:axPos val="b"/>
        <c:numFmt formatCode="ge" sourceLinked="1"/>
        <c:majorTickMark val="none"/>
        <c:minorTickMark val="none"/>
        <c:tickLblPos val="none"/>
        <c:crossAx val="77576064"/>
        <c:crosses val="autoZero"/>
        <c:auto val="1"/>
        <c:lblOffset val="100"/>
        <c:baseTimeUnit val="years"/>
      </c:dateAx>
      <c:valAx>
        <c:axId val="7757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757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68.599999999999994</c:v>
                </c:pt>
                <c:pt idx="1">
                  <c:v>68.2</c:v>
                </c:pt>
                <c:pt idx="2">
                  <c:v>70</c:v>
                </c:pt>
                <c:pt idx="3">
                  <c:v>72.8</c:v>
                </c:pt>
                <c:pt idx="4">
                  <c:v>74.5</c:v>
                </c:pt>
              </c:numCache>
            </c:numRef>
          </c:val>
          <c:extLst>
            <c:ext xmlns:c16="http://schemas.microsoft.com/office/drawing/2014/chart" uri="{C3380CC4-5D6E-409C-BE32-E72D297353CC}">
              <c16:uniqueId val="{00000000-0F2A-452B-9EB2-6A429D7B4E8A}"/>
            </c:ext>
          </c:extLst>
        </c:ser>
        <c:dLbls>
          <c:showLegendKey val="0"/>
          <c:showVal val="0"/>
          <c:showCatName val="0"/>
          <c:showSerName val="0"/>
          <c:showPercent val="0"/>
          <c:showBubbleSize val="0"/>
        </c:dLbls>
        <c:gapWidth val="150"/>
        <c:axId val="77967360"/>
        <c:axId val="779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0F2A-452B-9EB2-6A429D7B4E8A}"/>
            </c:ext>
          </c:extLst>
        </c:ser>
        <c:dLbls>
          <c:showLegendKey val="0"/>
          <c:showVal val="0"/>
          <c:showCatName val="0"/>
          <c:showSerName val="0"/>
          <c:showPercent val="0"/>
          <c:showBubbleSize val="0"/>
        </c:dLbls>
        <c:marker val="1"/>
        <c:smooth val="0"/>
        <c:axId val="77967360"/>
        <c:axId val="77969280"/>
      </c:lineChart>
      <c:dateAx>
        <c:axId val="77967360"/>
        <c:scaling>
          <c:orientation val="minMax"/>
        </c:scaling>
        <c:delete val="1"/>
        <c:axPos val="b"/>
        <c:numFmt formatCode="ge" sourceLinked="1"/>
        <c:majorTickMark val="none"/>
        <c:minorTickMark val="none"/>
        <c:tickLblPos val="none"/>
        <c:crossAx val="77969280"/>
        <c:crosses val="autoZero"/>
        <c:auto val="1"/>
        <c:lblOffset val="100"/>
        <c:baseTimeUnit val="years"/>
      </c:dateAx>
      <c:valAx>
        <c:axId val="7796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77.8</c:v>
                </c:pt>
                <c:pt idx="1">
                  <c:v>78.900000000000006</c:v>
                </c:pt>
                <c:pt idx="2">
                  <c:v>79.8</c:v>
                </c:pt>
                <c:pt idx="3">
                  <c:v>80.8</c:v>
                </c:pt>
                <c:pt idx="4">
                  <c:v>81.400000000000006</c:v>
                </c:pt>
              </c:numCache>
            </c:numRef>
          </c:val>
          <c:extLst>
            <c:ext xmlns:c16="http://schemas.microsoft.com/office/drawing/2014/chart" uri="{C3380CC4-5D6E-409C-BE32-E72D297353CC}">
              <c16:uniqueId val="{00000000-05F9-4C8C-B29E-7182676ECD64}"/>
            </c:ext>
          </c:extLst>
        </c:ser>
        <c:dLbls>
          <c:showLegendKey val="0"/>
          <c:showVal val="0"/>
          <c:showCatName val="0"/>
          <c:showSerName val="0"/>
          <c:showPercent val="0"/>
          <c:showBubbleSize val="0"/>
        </c:dLbls>
        <c:gapWidth val="150"/>
        <c:axId val="77603200"/>
        <c:axId val="776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05F9-4C8C-B29E-7182676ECD64}"/>
            </c:ext>
          </c:extLst>
        </c:ser>
        <c:dLbls>
          <c:showLegendKey val="0"/>
          <c:showVal val="0"/>
          <c:showCatName val="0"/>
          <c:showSerName val="0"/>
          <c:showPercent val="0"/>
          <c:showBubbleSize val="0"/>
        </c:dLbls>
        <c:marker val="1"/>
        <c:smooth val="0"/>
        <c:axId val="77603200"/>
        <c:axId val="77604736"/>
      </c:lineChart>
      <c:dateAx>
        <c:axId val="77603200"/>
        <c:scaling>
          <c:orientation val="minMax"/>
        </c:scaling>
        <c:delete val="1"/>
        <c:axPos val="b"/>
        <c:numFmt formatCode="ge" sourceLinked="1"/>
        <c:majorTickMark val="none"/>
        <c:minorTickMark val="none"/>
        <c:tickLblPos val="none"/>
        <c:crossAx val="77604736"/>
        <c:crosses val="autoZero"/>
        <c:auto val="1"/>
        <c:lblOffset val="100"/>
        <c:baseTimeUnit val="years"/>
      </c:dateAx>
      <c:valAx>
        <c:axId val="7760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60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38369794</c:v>
                </c:pt>
                <c:pt idx="1">
                  <c:v>39870792</c:v>
                </c:pt>
                <c:pt idx="2">
                  <c:v>40629597</c:v>
                </c:pt>
                <c:pt idx="3">
                  <c:v>40926780</c:v>
                </c:pt>
                <c:pt idx="4">
                  <c:v>41450222</c:v>
                </c:pt>
              </c:numCache>
            </c:numRef>
          </c:val>
          <c:extLst>
            <c:ext xmlns:c16="http://schemas.microsoft.com/office/drawing/2014/chart" uri="{C3380CC4-5D6E-409C-BE32-E72D297353CC}">
              <c16:uniqueId val="{00000000-1C65-46FC-8FC3-717C048F4D57}"/>
            </c:ext>
          </c:extLst>
        </c:ser>
        <c:dLbls>
          <c:showLegendKey val="0"/>
          <c:showVal val="0"/>
          <c:showCatName val="0"/>
          <c:showSerName val="0"/>
          <c:showPercent val="0"/>
          <c:showBubbleSize val="0"/>
        </c:dLbls>
        <c:gapWidth val="150"/>
        <c:axId val="77634560"/>
        <c:axId val="7763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1C65-46FC-8FC3-717C048F4D57}"/>
            </c:ext>
          </c:extLst>
        </c:ser>
        <c:dLbls>
          <c:showLegendKey val="0"/>
          <c:showVal val="0"/>
          <c:showCatName val="0"/>
          <c:showSerName val="0"/>
          <c:showPercent val="0"/>
          <c:showBubbleSize val="0"/>
        </c:dLbls>
        <c:marker val="1"/>
        <c:smooth val="0"/>
        <c:axId val="77634560"/>
        <c:axId val="77636736"/>
      </c:lineChart>
      <c:dateAx>
        <c:axId val="77634560"/>
        <c:scaling>
          <c:orientation val="minMax"/>
        </c:scaling>
        <c:delete val="1"/>
        <c:axPos val="b"/>
        <c:numFmt formatCode="ge" sourceLinked="1"/>
        <c:majorTickMark val="none"/>
        <c:minorTickMark val="none"/>
        <c:tickLblPos val="none"/>
        <c:crossAx val="77636736"/>
        <c:crosses val="autoZero"/>
        <c:auto val="1"/>
        <c:lblOffset val="100"/>
        <c:baseTimeUnit val="years"/>
      </c:dateAx>
      <c:valAx>
        <c:axId val="7763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63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24.9</c:v>
                </c:pt>
                <c:pt idx="1">
                  <c:v>25.1</c:v>
                </c:pt>
                <c:pt idx="2">
                  <c:v>23.7</c:v>
                </c:pt>
                <c:pt idx="3">
                  <c:v>24.8</c:v>
                </c:pt>
                <c:pt idx="4">
                  <c:v>25.3</c:v>
                </c:pt>
              </c:numCache>
            </c:numRef>
          </c:val>
          <c:extLst>
            <c:ext xmlns:c16="http://schemas.microsoft.com/office/drawing/2014/chart" uri="{C3380CC4-5D6E-409C-BE32-E72D297353CC}">
              <c16:uniqueId val="{00000000-1CF4-423B-AC88-0DA6835D66E8}"/>
            </c:ext>
          </c:extLst>
        </c:ser>
        <c:dLbls>
          <c:showLegendKey val="0"/>
          <c:showVal val="0"/>
          <c:showCatName val="0"/>
          <c:showSerName val="0"/>
          <c:showPercent val="0"/>
          <c:showBubbleSize val="0"/>
        </c:dLbls>
        <c:gapWidth val="150"/>
        <c:axId val="77757056"/>
        <c:axId val="7775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1CF4-423B-AC88-0DA6835D66E8}"/>
            </c:ext>
          </c:extLst>
        </c:ser>
        <c:dLbls>
          <c:showLegendKey val="0"/>
          <c:showVal val="0"/>
          <c:showCatName val="0"/>
          <c:showSerName val="0"/>
          <c:showPercent val="0"/>
          <c:showBubbleSize val="0"/>
        </c:dLbls>
        <c:marker val="1"/>
        <c:smooth val="0"/>
        <c:axId val="77757056"/>
        <c:axId val="77759232"/>
      </c:lineChart>
      <c:dateAx>
        <c:axId val="77757056"/>
        <c:scaling>
          <c:orientation val="minMax"/>
        </c:scaling>
        <c:delete val="1"/>
        <c:axPos val="b"/>
        <c:numFmt formatCode="ge" sourceLinked="1"/>
        <c:majorTickMark val="none"/>
        <c:minorTickMark val="none"/>
        <c:tickLblPos val="none"/>
        <c:crossAx val="77759232"/>
        <c:crosses val="autoZero"/>
        <c:auto val="1"/>
        <c:lblOffset val="100"/>
        <c:baseTimeUnit val="years"/>
      </c:dateAx>
      <c:valAx>
        <c:axId val="7775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75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49.7</c:v>
                </c:pt>
                <c:pt idx="1">
                  <c:v>50.4</c:v>
                </c:pt>
                <c:pt idx="2">
                  <c:v>51.7</c:v>
                </c:pt>
                <c:pt idx="3">
                  <c:v>51.9</c:v>
                </c:pt>
                <c:pt idx="4">
                  <c:v>49.8</c:v>
                </c:pt>
              </c:numCache>
            </c:numRef>
          </c:val>
          <c:extLst>
            <c:ext xmlns:c16="http://schemas.microsoft.com/office/drawing/2014/chart" uri="{C3380CC4-5D6E-409C-BE32-E72D297353CC}">
              <c16:uniqueId val="{00000000-79F6-42E3-BAA0-9D67E9E91FF4}"/>
            </c:ext>
          </c:extLst>
        </c:ser>
        <c:dLbls>
          <c:showLegendKey val="0"/>
          <c:showVal val="0"/>
          <c:showCatName val="0"/>
          <c:showSerName val="0"/>
          <c:showPercent val="0"/>
          <c:showBubbleSize val="0"/>
        </c:dLbls>
        <c:gapWidth val="150"/>
        <c:axId val="77862784"/>
        <c:axId val="778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79F6-42E3-BAA0-9D67E9E91FF4}"/>
            </c:ext>
          </c:extLst>
        </c:ser>
        <c:dLbls>
          <c:showLegendKey val="0"/>
          <c:showVal val="0"/>
          <c:showCatName val="0"/>
          <c:showSerName val="0"/>
          <c:showPercent val="0"/>
          <c:showBubbleSize val="0"/>
        </c:dLbls>
        <c:marker val="1"/>
        <c:smooth val="0"/>
        <c:axId val="77862784"/>
        <c:axId val="77877248"/>
      </c:lineChart>
      <c:dateAx>
        <c:axId val="77862784"/>
        <c:scaling>
          <c:orientation val="minMax"/>
        </c:scaling>
        <c:delete val="1"/>
        <c:axPos val="b"/>
        <c:numFmt formatCode="ge" sourceLinked="1"/>
        <c:majorTickMark val="none"/>
        <c:minorTickMark val="none"/>
        <c:tickLblPos val="none"/>
        <c:crossAx val="77877248"/>
        <c:crosses val="autoZero"/>
        <c:auto val="1"/>
        <c:lblOffset val="100"/>
        <c:baseTimeUnit val="years"/>
      </c:dateAx>
      <c:valAx>
        <c:axId val="7787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86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13307</c:v>
                </c:pt>
                <c:pt idx="1">
                  <c:v>13725</c:v>
                </c:pt>
                <c:pt idx="2">
                  <c:v>14014</c:v>
                </c:pt>
                <c:pt idx="3">
                  <c:v>15168</c:v>
                </c:pt>
                <c:pt idx="4">
                  <c:v>16471</c:v>
                </c:pt>
              </c:numCache>
            </c:numRef>
          </c:val>
          <c:extLst>
            <c:ext xmlns:c16="http://schemas.microsoft.com/office/drawing/2014/chart" uri="{C3380CC4-5D6E-409C-BE32-E72D297353CC}">
              <c16:uniqueId val="{00000000-30D6-49DF-AAEF-1A3D5382966F}"/>
            </c:ext>
          </c:extLst>
        </c:ser>
        <c:dLbls>
          <c:showLegendKey val="0"/>
          <c:showVal val="0"/>
          <c:showCatName val="0"/>
          <c:showSerName val="0"/>
          <c:showPercent val="0"/>
          <c:showBubbleSize val="0"/>
        </c:dLbls>
        <c:gapWidth val="150"/>
        <c:axId val="77899264"/>
        <c:axId val="779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30D6-49DF-AAEF-1A3D5382966F}"/>
            </c:ext>
          </c:extLst>
        </c:ser>
        <c:dLbls>
          <c:showLegendKey val="0"/>
          <c:showVal val="0"/>
          <c:showCatName val="0"/>
          <c:showSerName val="0"/>
          <c:showPercent val="0"/>
          <c:showBubbleSize val="0"/>
        </c:dLbls>
        <c:marker val="1"/>
        <c:smooth val="0"/>
        <c:axId val="77899264"/>
        <c:axId val="77901184"/>
      </c:lineChart>
      <c:dateAx>
        <c:axId val="77899264"/>
        <c:scaling>
          <c:orientation val="minMax"/>
        </c:scaling>
        <c:delete val="1"/>
        <c:axPos val="b"/>
        <c:numFmt formatCode="ge" sourceLinked="1"/>
        <c:majorTickMark val="none"/>
        <c:minorTickMark val="none"/>
        <c:tickLblPos val="none"/>
        <c:crossAx val="77901184"/>
        <c:crosses val="autoZero"/>
        <c:auto val="1"/>
        <c:lblOffset val="100"/>
        <c:baseTimeUnit val="years"/>
      </c:dateAx>
      <c:valAx>
        <c:axId val="7790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89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57219</c:v>
                </c:pt>
                <c:pt idx="1">
                  <c:v>58979</c:v>
                </c:pt>
                <c:pt idx="2">
                  <c:v>59313</c:v>
                </c:pt>
                <c:pt idx="3">
                  <c:v>60211</c:v>
                </c:pt>
                <c:pt idx="4">
                  <c:v>61652</c:v>
                </c:pt>
              </c:numCache>
            </c:numRef>
          </c:val>
          <c:extLst>
            <c:ext xmlns:c16="http://schemas.microsoft.com/office/drawing/2014/chart" uri="{C3380CC4-5D6E-409C-BE32-E72D297353CC}">
              <c16:uniqueId val="{00000000-6C5B-49C0-94D7-36CA96E95323}"/>
            </c:ext>
          </c:extLst>
        </c:ser>
        <c:dLbls>
          <c:showLegendKey val="0"/>
          <c:showVal val="0"/>
          <c:showCatName val="0"/>
          <c:showSerName val="0"/>
          <c:showPercent val="0"/>
          <c:showBubbleSize val="0"/>
        </c:dLbls>
        <c:gapWidth val="150"/>
        <c:axId val="78025856"/>
        <c:axId val="780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6C5B-49C0-94D7-36CA96E95323}"/>
            </c:ext>
          </c:extLst>
        </c:ser>
        <c:dLbls>
          <c:showLegendKey val="0"/>
          <c:showVal val="0"/>
          <c:showCatName val="0"/>
          <c:showSerName val="0"/>
          <c:showPercent val="0"/>
          <c:showBubbleSize val="0"/>
        </c:dLbls>
        <c:marker val="1"/>
        <c:smooth val="0"/>
        <c:axId val="78025856"/>
        <c:axId val="78027776"/>
      </c:lineChart>
      <c:dateAx>
        <c:axId val="78025856"/>
        <c:scaling>
          <c:orientation val="minMax"/>
        </c:scaling>
        <c:delete val="1"/>
        <c:axPos val="b"/>
        <c:numFmt formatCode="ge" sourceLinked="1"/>
        <c:majorTickMark val="none"/>
        <c:minorTickMark val="none"/>
        <c:tickLblPos val="none"/>
        <c:crossAx val="78027776"/>
        <c:crosses val="autoZero"/>
        <c:auto val="1"/>
        <c:lblOffset val="100"/>
        <c:baseTimeUnit val="years"/>
      </c:dateAx>
      <c:valAx>
        <c:axId val="7802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02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281</xdr:col>
      <xdr:colOff>11118</xdr:colOff>
      <xdr:row>40</xdr:row>
      <xdr:rowOff>40515</xdr:rowOff>
    </xdr:from>
    <xdr:to>
      <xdr:col>369</xdr:col>
      <xdr:colOff>0</xdr:colOff>
      <xdr:row>57</xdr:row>
      <xdr:rowOff>17670</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row>
    <row r="3" spans="1:388" ht="9.75" customHeight="1" x14ac:dyDescent="0.15">
      <c r="A3" s="2"/>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row>
    <row r="4" spans="1:388" ht="9.75" customHeight="1" x14ac:dyDescent="0.15">
      <c r="A4" s="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6" t="str">
        <f>データ!H6</f>
        <v>愛知県半田市　半田病院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5" t="s">
        <v>1</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7"/>
      <c r="AU7" s="155" t="s">
        <v>2</v>
      </c>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7"/>
      <c r="CN7" s="155" t="s">
        <v>3</v>
      </c>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7"/>
      <c r="EG7" s="155" t="s">
        <v>4</v>
      </c>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7"/>
      <c r="FZ7" s="155" t="s">
        <v>5</v>
      </c>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7"/>
      <c r="ID7" s="155" t="s">
        <v>6</v>
      </c>
      <c r="IE7" s="156"/>
      <c r="IF7" s="156"/>
      <c r="IG7" s="156"/>
      <c r="IH7" s="156"/>
      <c r="II7" s="156"/>
      <c r="IJ7" s="156"/>
      <c r="IK7" s="156"/>
      <c r="IL7" s="156"/>
      <c r="IM7" s="156"/>
      <c r="IN7" s="156"/>
      <c r="IO7" s="156"/>
      <c r="IP7" s="156"/>
      <c r="IQ7" s="156"/>
      <c r="IR7" s="156"/>
      <c r="IS7" s="156"/>
      <c r="IT7" s="156"/>
      <c r="IU7" s="156"/>
      <c r="IV7" s="156"/>
      <c r="IW7" s="156"/>
      <c r="IX7" s="156"/>
      <c r="IY7" s="156"/>
      <c r="IZ7" s="156"/>
      <c r="JA7" s="156"/>
      <c r="JB7" s="156"/>
      <c r="JC7" s="156"/>
      <c r="JD7" s="156"/>
      <c r="JE7" s="156"/>
      <c r="JF7" s="156"/>
      <c r="JG7" s="156"/>
      <c r="JH7" s="156"/>
      <c r="JI7" s="156"/>
      <c r="JJ7" s="156"/>
      <c r="JK7" s="156"/>
      <c r="JL7" s="156"/>
      <c r="JM7" s="156"/>
      <c r="JN7" s="156"/>
      <c r="JO7" s="156"/>
      <c r="JP7" s="156"/>
      <c r="JQ7" s="156"/>
      <c r="JR7" s="156"/>
      <c r="JS7" s="156"/>
      <c r="JT7" s="156"/>
      <c r="JU7" s="156"/>
      <c r="JV7" s="157"/>
      <c r="JW7" s="155" t="s">
        <v>7</v>
      </c>
      <c r="JX7" s="156"/>
      <c r="JY7" s="156"/>
      <c r="JZ7" s="156"/>
      <c r="KA7" s="156"/>
      <c r="KB7" s="156"/>
      <c r="KC7" s="156"/>
      <c r="KD7" s="156"/>
      <c r="KE7" s="156"/>
      <c r="KF7" s="156"/>
      <c r="KG7" s="156"/>
      <c r="KH7" s="156"/>
      <c r="KI7" s="156"/>
      <c r="KJ7" s="156"/>
      <c r="KK7" s="156"/>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7"/>
      <c r="LP7" s="155" t="s">
        <v>8</v>
      </c>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7"/>
      <c r="NI7" s="3"/>
      <c r="NJ7" s="6" t="s">
        <v>9</v>
      </c>
      <c r="NK7" s="7"/>
      <c r="NL7" s="7"/>
      <c r="NM7" s="7"/>
      <c r="NN7" s="7"/>
      <c r="NO7" s="7"/>
      <c r="NP7" s="7"/>
      <c r="NQ7" s="7"/>
      <c r="NR7" s="7"/>
      <c r="NS7" s="7"/>
      <c r="NT7" s="7"/>
      <c r="NU7" s="7"/>
      <c r="NV7" s="7"/>
      <c r="NW7" s="8"/>
      <c r="NX7" s="3"/>
    </row>
    <row r="8" spans="1:388" ht="18.75" customHeight="1" x14ac:dyDescent="0.15">
      <c r="A8" s="2"/>
      <c r="B8" s="150" t="str">
        <f>データ!K6</f>
        <v>当然財務</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2"/>
      <c r="AU8" s="150" t="str">
        <f>データ!L6</f>
        <v>病院事業</v>
      </c>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2"/>
      <c r="CN8" s="150" t="str">
        <f>データ!M6</f>
        <v>一般病院</v>
      </c>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2"/>
      <c r="EG8" s="150" t="str">
        <f>データ!N6</f>
        <v>400床以上～500床未満</v>
      </c>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2"/>
      <c r="FZ8" s="150" t="str">
        <f>データ!O7</f>
        <v>非設置</v>
      </c>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2"/>
      <c r="ID8" s="136">
        <f>データ!Y6</f>
        <v>499</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63" t="s">
        <v>10</v>
      </c>
      <c r="NK8" s="164"/>
      <c r="NL8" s="9" t="s">
        <v>11</v>
      </c>
      <c r="NM8" s="10"/>
      <c r="NN8" s="10"/>
      <c r="NO8" s="10"/>
      <c r="NP8" s="10"/>
      <c r="NQ8" s="10"/>
      <c r="NR8" s="10"/>
      <c r="NS8" s="10"/>
      <c r="NT8" s="10"/>
      <c r="NU8" s="10"/>
      <c r="NV8" s="10"/>
      <c r="NW8" s="11"/>
      <c r="NX8" s="3"/>
    </row>
    <row r="9" spans="1:388" ht="18.75" customHeight="1" x14ac:dyDescent="0.15">
      <c r="A9" s="2"/>
      <c r="B9" s="155" t="s">
        <v>12</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7"/>
      <c r="AU9" s="155" t="s">
        <v>13</v>
      </c>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7"/>
      <c r="CN9" s="155" t="s">
        <v>14</v>
      </c>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7"/>
      <c r="EG9" s="155" t="s">
        <v>15</v>
      </c>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7"/>
      <c r="FZ9" s="155" t="s">
        <v>16</v>
      </c>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7"/>
      <c r="ID9" s="155" t="s">
        <v>17</v>
      </c>
      <c r="IE9" s="156"/>
      <c r="IF9" s="156"/>
      <c r="IG9" s="156"/>
      <c r="IH9" s="156"/>
      <c r="II9" s="156"/>
      <c r="IJ9" s="156"/>
      <c r="IK9" s="156"/>
      <c r="IL9" s="156"/>
      <c r="IM9" s="156"/>
      <c r="IN9" s="156"/>
      <c r="IO9" s="156"/>
      <c r="IP9" s="156"/>
      <c r="IQ9" s="156"/>
      <c r="IR9" s="156"/>
      <c r="IS9" s="156"/>
      <c r="IT9" s="156"/>
      <c r="IU9" s="156"/>
      <c r="IV9" s="156"/>
      <c r="IW9" s="156"/>
      <c r="IX9" s="156"/>
      <c r="IY9" s="156"/>
      <c r="IZ9" s="156"/>
      <c r="JA9" s="156"/>
      <c r="JB9" s="156"/>
      <c r="JC9" s="156"/>
      <c r="JD9" s="156"/>
      <c r="JE9" s="156"/>
      <c r="JF9" s="156"/>
      <c r="JG9" s="156"/>
      <c r="JH9" s="156"/>
      <c r="JI9" s="156"/>
      <c r="JJ9" s="156"/>
      <c r="JK9" s="156"/>
      <c r="JL9" s="156"/>
      <c r="JM9" s="156"/>
      <c r="JN9" s="156"/>
      <c r="JO9" s="156"/>
      <c r="JP9" s="156"/>
      <c r="JQ9" s="156"/>
      <c r="JR9" s="156"/>
      <c r="JS9" s="156"/>
      <c r="JT9" s="156"/>
      <c r="JU9" s="156"/>
      <c r="JV9" s="157"/>
      <c r="JW9" s="155" t="s">
        <v>18</v>
      </c>
      <c r="JX9" s="156"/>
      <c r="JY9" s="156"/>
      <c r="JZ9" s="156"/>
      <c r="KA9" s="156"/>
      <c r="KB9" s="156"/>
      <c r="KC9" s="156"/>
      <c r="KD9" s="156"/>
      <c r="KE9" s="156"/>
      <c r="KF9" s="156"/>
      <c r="KG9" s="156"/>
      <c r="KH9" s="156"/>
      <c r="KI9" s="156"/>
      <c r="KJ9" s="156"/>
      <c r="KK9" s="156"/>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7"/>
      <c r="LP9" s="155" t="s">
        <v>19</v>
      </c>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7"/>
      <c r="NI9" s="3"/>
      <c r="NJ9" s="158" t="s">
        <v>20</v>
      </c>
      <c r="NK9" s="159"/>
      <c r="NL9" s="12" t="s">
        <v>21</v>
      </c>
      <c r="NM9" s="13"/>
      <c r="NN9" s="13"/>
      <c r="NO9" s="13"/>
      <c r="NP9" s="13"/>
      <c r="NQ9" s="13"/>
      <c r="NR9" s="13"/>
      <c r="NS9" s="13"/>
      <c r="NT9" s="13"/>
      <c r="NU9" s="14"/>
      <c r="NV9" s="14"/>
      <c r="NW9" s="15"/>
      <c r="NX9" s="3"/>
    </row>
    <row r="10" spans="1:388" ht="18.75" customHeight="1" x14ac:dyDescent="0.15">
      <c r="A10" s="2"/>
      <c r="B10" s="150" t="str">
        <f>データ!P6</f>
        <v>直営</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2"/>
      <c r="AU10" s="160">
        <f>データ!Q6</f>
        <v>27</v>
      </c>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2"/>
      <c r="CN10" s="150" t="str">
        <f>データ!R6</f>
        <v>対象</v>
      </c>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2"/>
      <c r="EG10" s="150" t="str">
        <f>データ!S6</f>
        <v>ド 透 I 未 訓 ガ</v>
      </c>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2"/>
      <c r="FZ10" s="150" t="str">
        <f>データ!T6</f>
        <v>救 臨 が 災 地 輪</v>
      </c>
      <c r="GA10" s="151"/>
      <c r="GB10" s="151"/>
      <c r="GC10" s="151"/>
      <c r="GD10" s="151"/>
      <c r="GE10" s="151"/>
      <c r="GF10" s="151"/>
      <c r="GG10" s="151"/>
      <c r="GH10" s="151"/>
      <c r="GI10" s="151"/>
      <c r="GJ10" s="151"/>
      <c r="GK10" s="151"/>
      <c r="GL10" s="151"/>
      <c r="GM10" s="151"/>
      <c r="GN10" s="151"/>
      <c r="GO10" s="151"/>
      <c r="GP10" s="151"/>
      <c r="GQ10" s="151"/>
      <c r="GR10" s="151"/>
      <c r="GS10" s="151"/>
      <c r="GT10" s="151"/>
      <c r="GU10" s="151"/>
      <c r="GV10" s="151"/>
      <c r="GW10" s="151"/>
      <c r="GX10" s="151"/>
      <c r="GY10" s="151"/>
      <c r="GZ10" s="151"/>
      <c r="HA10" s="151"/>
      <c r="HB10" s="151"/>
      <c r="HC10" s="151"/>
      <c r="HD10" s="151"/>
      <c r="HE10" s="151"/>
      <c r="HF10" s="151"/>
      <c r="HG10" s="151"/>
      <c r="HH10" s="151"/>
      <c r="HI10" s="151"/>
      <c r="HJ10" s="151"/>
      <c r="HK10" s="151"/>
      <c r="HL10" s="151"/>
      <c r="HM10" s="151"/>
      <c r="HN10" s="151"/>
      <c r="HO10" s="151"/>
      <c r="HP10" s="151"/>
      <c r="HQ10" s="151"/>
      <c r="HR10" s="152"/>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499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3" t="s">
        <v>22</v>
      </c>
      <c r="NK10" s="154"/>
      <c r="NL10" s="16" t="s">
        <v>23</v>
      </c>
      <c r="NM10" s="17"/>
      <c r="NN10" s="17"/>
      <c r="NO10" s="17"/>
      <c r="NP10" s="17"/>
      <c r="NQ10" s="17"/>
      <c r="NR10" s="17"/>
      <c r="NS10" s="17"/>
      <c r="NT10" s="17"/>
      <c r="NU10" s="17"/>
      <c r="NV10" s="17"/>
      <c r="NW10" s="18"/>
      <c r="NX10" s="3"/>
    </row>
    <row r="11" spans="1:388" ht="18.75" customHeight="1" x14ac:dyDescent="0.15">
      <c r="A11" s="2"/>
      <c r="B11" s="155" t="s">
        <v>24</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5" t="s">
        <v>25</v>
      </c>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7"/>
      <c r="CN11" s="155" t="s">
        <v>26</v>
      </c>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7"/>
      <c r="EG11" s="155" t="s">
        <v>27</v>
      </c>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7"/>
      <c r="ID11" s="155" t="s">
        <v>28</v>
      </c>
      <c r="IE11" s="156"/>
      <c r="IF11" s="156"/>
      <c r="IG11" s="156"/>
      <c r="IH11" s="156"/>
      <c r="II11" s="156"/>
      <c r="IJ11" s="156"/>
      <c r="IK11" s="156"/>
      <c r="IL11" s="156"/>
      <c r="IM11" s="156"/>
      <c r="IN11" s="156"/>
      <c r="IO11" s="156"/>
      <c r="IP11" s="156"/>
      <c r="IQ11" s="156"/>
      <c r="IR11" s="156"/>
      <c r="IS11" s="156"/>
      <c r="IT11" s="156"/>
      <c r="IU11" s="156"/>
      <c r="IV11" s="156"/>
      <c r="IW11" s="156"/>
      <c r="IX11" s="156"/>
      <c r="IY11" s="156"/>
      <c r="IZ11" s="156"/>
      <c r="JA11" s="156"/>
      <c r="JB11" s="156"/>
      <c r="JC11" s="156"/>
      <c r="JD11" s="156"/>
      <c r="JE11" s="156"/>
      <c r="JF11" s="156"/>
      <c r="JG11" s="156"/>
      <c r="JH11" s="156"/>
      <c r="JI11" s="156"/>
      <c r="JJ11" s="156"/>
      <c r="JK11" s="156"/>
      <c r="JL11" s="156"/>
      <c r="JM11" s="156"/>
      <c r="JN11" s="156"/>
      <c r="JO11" s="156"/>
      <c r="JP11" s="156"/>
      <c r="JQ11" s="156"/>
      <c r="JR11" s="156"/>
      <c r="JS11" s="156"/>
      <c r="JT11" s="156"/>
      <c r="JU11" s="156"/>
      <c r="JV11" s="157"/>
      <c r="JW11" s="155" t="s">
        <v>29</v>
      </c>
      <c r="JX11" s="156"/>
      <c r="JY11" s="156"/>
      <c r="JZ11" s="156"/>
      <c r="KA11" s="156"/>
      <c r="KB11" s="156"/>
      <c r="KC11" s="156"/>
      <c r="KD11" s="156"/>
      <c r="KE11" s="156"/>
      <c r="KF11" s="156"/>
      <c r="KG11" s="156"/>
      <c r="KH11" s="156"/>
      <c r="KI11" s="156"/>
      <c r="KJ11" s="156"/>
      <c r="KK11" s="156"/>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7"/>
      <c r="LP11" s="155" t="s">
        <v>30</v>
      </c>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7"/>
      <c r="NI11" s="19"/>
      <c r="NJ11" s="3"/>
      <c r="NK11" s="3"/>
      <c r="NL11" s="3"/>
      <c r="NM11" s="3"/>
      <c r="NN11" s="3"/>
      <c r="NO11" s="3"/>
      <c r="NP11" s="3"/>
      <c r="NQ11" s="3"/>
      <c r="NR11" s="3"/>
      <c r="NS11" s="3"/>
      <c r="NT11" s="3"/>
      <c r="NU11" s="3"/>
      <c r="NV11" s="3"/>
      <c r="NW11" s="3"/>
      <c r="NX11" s="3"/>
    </row>
    <row r="12" spans="1:388" ht="18.75" customHeight="1" x14ac:dyDescent="0.15">
      <c r="A12" s="2"/>
      <c r="B12" s="136">
        <f>データ!U6</f>
        <v>119897</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47">
        <f>データ!V6</f>
        <v>37739</v>
      </c>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9"/>
      <c r="CN12" s="150" t="str">
        <f>データ!W6</f>
        <v>非該当</v>
      </c>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2"/>
      <c r="EG12" s="150" t="str">
        <f>データ!X6</f>
        <v>７：１</v>
      </c>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152"/>
      <c r="ID12" s="136">
        <f>データ!AE6</f>
        <v>499</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499</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180</v>
      </c>
      <c r="NN18" s="130"/>
      <c r="NO18" s="125" t="s">
        <v>38</v>
      </c>
      <c r="NP18" s="126"/>
      <c r="NQ18" s="126"/>
      <c r="NR18" s="129" t="s">
        <v>180</v>
      </c>
      <c r="NS18" s="130"/>
      <c r="NT18" s="125" t="s">
        <v>38</v>
      </c>
      <c r="NU18" s="126"/>
      <c r="NV18" s="126"/>
      <c r="NW18" s="129" t="s">
        <v>180</v>
      </c>
      <c r="NX18" s="130"/>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181</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103.8</v>
      </c>
      <c r="Q33" s="88"/>
      <c r="R33" s="88"/>
      <c r="S33" s="88"/>
      <c r="T33" s="88"/>
      <c r="U33" s="88"/>
      <c r="V33" s="88"/>
      <c r="W33" s="88"/>
      <c r="X33" s="88"/>
      <c r="Y33" s="88"/>
      <c r="Z33" s="88"/>
      <c r="AA33" s="88"/>
      <c r="AB33" s="88"/>
      <c r="AC33" s="88"/>
      <c r="AD33" s="89"/>
      <c r="AE33" s="87">
        <f>データ!AI7</f>
        <v>103.6</v>
      </c>
      <c r="AF33" s="88"/>
      <c r="AG33" s="88"/>
      <c r="AH33" s="88"/>
      <c r="AI33" s="88"/>
      <c r="AJ33" s="88"/>
      <c r="AK33" s="88"/>
      <c r="AL33" s="88"/>
      <c r="AM33" s="88"/>
      <c r="AN33" s="88"/>
      <c r="AO33" s="88"/>
      <c r="AP33" s="88"/>
      <c r="AQ33" s="88"/>
      <c r="AR33" s="88"/>
      <c r="AS33" s="89"/>
      <c r="AT33" s="87">
        <f>データ!AJ7</f>
        <v>102.9</v>
      </c>
      <c r="AU33" s="88"/>
      <c r="AV33" s="88"/>
      <c r="AW33" s="88"/>
      <c r="AX33" s="88"/>
      <c r="AY33" s="88"/>
      <c r="AZ33" s="88"/>
      <c r="BA33" s="88"/>
      <c r="BB33" s="88"/>
      <c r="BC33" s="88"/>
      <c r="BD33" s="88"/>
      <c r="BE33" s="88"/>
      <c r="BF33" s="88"/>
      <c r="BG33" s="88"/>
      <c r="BH33" s="89"/>
      <c r="BI33" s="87">
        <f>データ!AK7</f>
        <v>101.6</v>
      </c>
      <c r="BJ33" s="88"/>
      <c r="BK33" s="88"/>
      <c r="BL33" s="88"/>
      <c r="BM33" s="88"/>
      <c r="BN33" s="88"/>
      <c r="BO33" s="88"/>
      <c r="BP33" s="88"/>
      <c r="BQ33" s="88"/>
      <c r="BR33" s="88"/>
      <c r="BS33" s="88"/>
      <c r="BT33" s="88"/>
      <c r="BU33" s="88"/>
      <c r="BV33" s="88"/>
      <c r="BW33" s="89"/>
      <c r="BX33" s="87">
        <f>データ!AL7</f>
        <v>104.3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103</v>
      </c>
      <c r="DE33" s="88"/>
      <c r="DF33" s="88"/>
      <c r="DG33" s="88"/>
      <c r="DH33" s="88"/>
      <c r="DI33" s="88"/>
      <c r="DJ33" s="88"/>
      <c r="DK33" s="88"/>
      <c r="DL33" s="88"/>
      <c r="DM33" s="88"/>
      <c r="DN33" s="88"/>
      <c r="DO33" s="88"/>
      <c r="DP33" s="88"/>
      <c r="DQ33" s="88"/>
      <c r="DR33" s="89"/>
      <c r="DS33" s="87">
        <f>データ!AT7</f>
        <v>103.6</v>
      </c>
      <c r="DT33" s="88"/>
      <c r="DU33" s="88"/>
      <c r="DV33" s="88"/>
      <c r="DW33" s="88"/>
      <c r="DX33" s="88"/>
      <c r="DY33" s="88"/>
      <c r="DZ33" s="88"/>
      <c r="EA33" s="88"/>
      <c r="EB33" s="88"/>
      <c r="EC33" s="88"/>
      <c r="ED33" s="88"/>
      <c r="EE33" s="88"/>
      <c r="EF33" s="88"/>
      <c r="EG33" s="89"/>
      <c r="EH33" s="87">
        <f>データ!AU7</f>
        <v>101.8</v>
      </c>
      <c r="EI33" s="88"/>
      <c r="EJ33" s="88"/>
      <c r="EK33" s="88"/>
      <c r="EL33" s="88"/>
      <c r="EM33" s="88"/>
      <c r="EN33" s="88"/>
      <c r="EO33" s="88"/>
      <c r="EP33" s="88"/>
      <c r="EQ33" s="88"/>
      <c r="ER33" s="88"/>
      <c r="ES33" s="88"/>
      <c r="ET33" s="88"/>
      <c r="EU33" s="88"/>
      <c r="EV33" s="89"/>
      <c r="EW33" s="87">
        <f>データ!AV7</f>
        <v>100.5</v>
      </c>
      <c r="EX33" s="88"/>
      <c r="EY33" s="88"/>
      <c r="EZ33" s="88"/>
      <c r="FA33" s="88"/>
      <c r="FB33" s="88"/>
      <c r="FC33" s="88"/>
      <c r="FD33" s="88"/>
      <c r="FE33" s="88"/>
      <c r="FF33" s="88"/>
      <c r="FG33" s="88"/>
      <c r="FH33" s="88"/>
      <c r="FI33" s="88"/>
      <c r="FJ33" s="88"/>
      <c r="FK33" s="89"/>
      <c r="FL33" s="87">
        <f>データ!AW7</f>
        <v>103.8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7.8</v>
      </c>
      <c r="GS33" s="88"/>
      <c r="GT33" s="88"/>
      <c r="GU33" s="88"/>
      <c r="GV33" s="88"/>
      <c r="GW33" s="88"/>
      <c r="GX33" s="88"/>
      <c r="GY33" s="88"/>
      <c r="GZ33" s="88"/>
      <c r="HA33" s="88"/>
      <c r="HB33" s="88"/>
      <c r="HC33" s="88"/>
      <c r="HD33" s="88"/>
      <c r="HE33" s="88"/>
      <c r="HF33" s="89"/>
      <c r="HG33" s="87">
        <f>データ!BE7</f>
        <v>6.8</v>
      </c>
      <c r="HH33" s="88"/>
      <c r="HI33" s="88"/>
      <c r="HJ33" s="88"/>
      <c r="HK33" s="88"/>
      <c r="HL33" s="88"/>
      <c r="HM33" s="88"/>
      <c r="HN33" s="88"/>
      <c r="HO33" s="88"/>
      <c r="HP33" s="88"/>
      <c r="HQ33" s="88"/>
      <c r="HR33" s="88"/>
      <c r="HS33" s="88"/>
      <c r="HT33" s="88"/>
      <c r="HU33" s="89"/>
      <c r="HV33" s="87">
        <f>データ!BF7</f>
        <v>6.6</v>
      </c>
      <c r="HW33" s="88"/>
      <c r="HX33" s="88"/>
      <c r="HY33" s="88"/>
      <c r="HZ33" s="88"/>
      <c r="IA33" s="88"/>
      <c r="IB33" s="88"/>
      <c r="IC33" s="88"/>
      <c r="ID33" s="88"/>
      <c r="IE33" s="88"/>
      <c r="IF33" s="88"/>
      <c r="IG33" s="88"/>
      <c r="IH33" s="88"/>
      <c r="II33" s="88"/>
      <c r="IJ33" s="89"/>
      <c r="IK33" s="87">
        <f>データ!BG7</f>
        <v>7.6</v>
      </c>
      <c r="IL33" s="88"/>
      <c r="IM33" s="88"/>
      <c r="IN33" s="88"/>
      <c r="IO33" s="88"/>
      <c r="IP33" s="88"/>
      <c r="IQ33" s="88"/>
      <c r="IR33" s="88"/>
      <c r="IS33" s="88"/>
      <c r="IT33" s="88"/>
      <c r="IU33" s="88"/>
      <c r="IV33" s="88"/>
      <c r="IW33" s="88"/>
      <c r="IX33" s="88"/>
      <c r="IY33" s="89"/>
      <c r="IZ33" s="87">
        <f>データ!BH7</f>
        <v>5.0999999999999996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77.5</v>
      </c>
      <c r="KG33" s="88"/>
      <c r="KH33" s="88"/>
      <c r="KI33" s="88"/>
      <c r="KJ33" s="88"/>
      <c r="KK33" s="88"/>
      <c r="KL33" s="88"/>
      <c r="KM33" s="88"/>
      <c r="KN33" s="88"/>
      <c r="KO33" s="88"/>
      <c r="KP33" s="88"/>
      <c r="KQ33" s="88"/>
      <c r="KR33" s="88"/>
      <c r="KS33" s="88"/>
      <c r="KT33" s="89"/>
      <c r="KU33" s="87">
        <f>データ!BP7</f>
        <v>74</v>
      </c>
      <c r="KV33" s="88"/>
      <c r="KW33" s="88"/>
      <c r="KX33" s="88"/>
      <c r="KY33" s="88"/>
      <c r="KZ33" s="88"/>
      <c r="LA33" s="88"/>
      <c r="LB33" s="88"/>
      <c r="LC33" s="88"/>
      <c r="LD33" s="88"/>
      <c r="LE33" s="88"/>
      <c r="LF33" s="88"/>
      <c r="LG33" s="88"/>
      <c r="LH33" s="88"/>
      <c r="LI33" s="89"/>
      <c r="LJ33" s="87">
        <f>データ!BQ7</f>
        <v>73.900000000000006</v>
      </c>
      <c r="LK33" s="88"/>
      <c r="LL33" s="88"/>
      <c r="LM33" s="88"/>
      <c r="LN33" s="88"/>
      <c r="LO33" s="88"/>
      <c r="LP33" s="88"/>
      <c r="LQ33" s="88"/>
      <c r="LR33" s="88"/>
      <c r="LS33" s="88"/>
      <c r="LT33" s="88"/>
      <c r="LU33" s="88"/>
      <c r="LV33" s="88"/>
      <c r="LW33" s="88"/>
      <c r="LX33" s="89"/>
      <c r="LY33" s="87">
        <f>データ!BR7</f>
        <v>72.5</v>
      </c>
      <c r="LZ33" s="88"/>
      <c r="MA33" s="88"/>
      <c r="MB33" s="88"/>
      <c r="MC33" s="88"/>
      <c r="MD33" s="88"/>
      <c r="ME33" s="88"/>
      <c r="MF33" s="88"/>
      <c r="MG33" s="88"/>
      <c r="MH33" s="88"/>
      <c r="MI33" s="88"/>
      <c r="MJ33" s="88"/>
      <c r="MK33" s="88"/>
      <c r="ML33" s="88"/>
      <c r="MM33" s="89"/>
      <c r="MN33" s="87">
        <f>データ!BS7</f>
        <v>78.2</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183</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20.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55</v>
      </c>
      <c r="H55" s="104"/>
      <c r="I55" s="104"/>
      <c r="J55" s="104"/>
      <c r="K55" s="104"/>
      <c r="L55" s="104"/>
      <c r="M55" s="104"/>
      <c r="N55" s="104"/>
      <c r="O55" s="104"/>
      <c r="P55" s="105">
        <f>データ!BZ7</f>
        <v>57219</v>
      </c>
      <c r="Q55" s="106"/>
      <c r="R55" s="106"/>
      <c r="S55" s="106"/>
      <c r="T55" s="106"/>
      <c r="U55" s="106"/>
      <c r="V55" s="106"/>
      <c r="W55" s="106"/>
      <c r="X55" s="106"/>
      <c r="Y55" s="106"/>
      <c r="Z55" s="106"/>
      <c r="AA55" s="106"/>
      <c r="AB55" s="106"/>
      <c r="AC55" s="106"/>
      <c r="AD55" s="107"/>
      <c r="AE55" s="105">
        <f>データ!CA7</f>
        <v>58979</v>
      </c>
      <c r="AF55" s="106"/>
      <c r="AG55" s="106"/>
      <c r="AH55" s="106"/>
      <c r="AI55" s="106"/>
      <c r="AJ55" s="106"/>
      <c r="AK55" s="106"/>
      <c r="AL55" s="106"/>
      <c r="AM55" s="106"/>
      <c r="AN55" s="106"/>
      <c r="AO55" s="106"/>
      <c r="AP55" s="106"/>
      <c r="AQ55" s="106"/>
      <c r="AR55" s="106"/>
      <c r="AS55" s="107"/>
      <c r="AT55" s="105">
        <f>データ!CB7</f>
        <v>59313</v>
      </c>
      <c r="AU55" s="106"/>
      <c r="AV55" s="106"/>
      <c r="AW55" s="106"/>
      <c r="AX55" s="106"/>
      <c r="AY55" s="106"/>
      <c r="AZ55" s="106"/>
      <c r="BA55" s="106"/>
      <c r="BB55" s="106"/>
      <c r="BC55" s="106"/>
      <c r="BD55" s="106"/>
      <c r="BE55" s="106"/>
      <c r="BF55" s="106"/>
      <c r="BG55" s="106"/>
      <c r="BH55" s="107"/>
      <c r="BI55" s="105">
        <f>データ!CC7</f>
        <v>60211</v>
      </c>
      <c r="BJ55" s="106"/>
      <c r="BK55" s="106"/>
      <c r="BL55" s="106"/>
      <c r="BM55" s="106"/>
      <c r="BN55" s="106"/>
      <c r="BO55" s="106"/>
      <c r="BP55" s="106"/>
      <c r="BQ55" s="106"/>
      <c r="BR55" s="106"/>
      <c r="BS55" s="106"/>
      <c r="BT55" s="106"/>
      <c r="BU55" s="106"/>
      <c r="BV55" s="106"/>
      <c r="BW55" s="107"/>
      <c r="BX55" s="105">
        <f>データ!CD7</f>
        <v>61652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13307</v>
      </c>
      <c r="DE55" s="106"/>
      <c r="DF55" s="106"/>
      <c r="DG55" s="106"/>
      <c r="DH55" s="106"/>
      <c r="DI55" s="106"/>
      <c r="DJ55" s="106"/>
      <c r="DK55" s="106"/>
      <c r="DL55" s="106"/>
      <c r="DM55" s="106"/>
      <c r="DN55" s="106"/>
      <c r="DO55" s="106"/>
      <c r="DP55" s="106"/>
      <c r="DQ55" s="106"/>
      <c r="DR55" s="107"/>
      <c r="DS55" s="105">
        <f>データ!CL7</f>
        <v>13725</v>
      </c>
      <c r="DT55" s="106"/>
      <c r="DU55" s="106"/>
      <c r="DV55" s="106"/>
      <c r="DW55" s="106"/>
      <c r="DX55" s="106"/>
      <c r="DY55" s="106"/>
      <c r="DZ55" s="106"/>
      <c r="EA55" s="106"/>
      <c r="EB55" s="106"/>
      <c r="EC55" s="106"/>
      <c r="ED55" s="106"/>
      <c r="EE55" s="106"/>
      <c r="EF55" s="106"/>
      <c r="EG55" s="107"/>
      <c r="EH55" s="105">
        <f>データ!CM7</f>
        <v>14014</v>
      </c>
      <c r="EI55" s="106"/>
      <c r="EJ55" s="106"/>
      <c r="EK55" s="106"/>
      <c r="EL55" s="106"/>
      <c r="EM55" s="106"/>
      <c r="EN55" s="106"/>
      <c r="EO55" s="106"/>
      <c r="EP55" s="106"/>
      <c r="EQ55" s="106"/>
      <c r="ER55" s="106"/>
      <c r="ES55" s="106"/>
      <c r="ET55" s="106"/>
      <c r="EU55" s="106"/>
      <c r="EV55" s="107"/>
      <c r="EW55" s="105">
        <f>データ!CN7</f>
        <v>15168</v>
      </c>
      <c r="EX55" s="106"/>
      <c r="EY55" s="106"/>
      <c r="EZ55" s="106"/>
      <c r="FA55" s="106"/>
      <c r="FB55" s="106"/>
      <c r="FC55" s="106"/>
      <c r="FD55" s="106"/>
      <c r="FE55" s="106"/>
      <c r="FF55" s="106"/>
      <c r="FG55" s="106"/>
      <c r="FH55" s="106"/>
      <c r="FI55" s="106"/>
      <c r="FJ55" s="106"/>
      <c r="FK55" s="107"/>
      <c r="FL55" s="105">
        <f>データ!CO7</f>
        <v>16471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49.7</v>
      </c>
      <c r="GS55" s="88"/>
      <c r="GT55" s="88"/>
      <c r="GU55" s="88"/>
      <c r="GV55" s="88"/>
      <c r="GW55" s="88"/>
      <c r="GX55" s="88"/>
      <c r="GY55" s="88"/>
      <c r="GZ55" s="88"/>
      <c r="HA55" s="88"/>
      <c r="HB55" s="88"/>
      <c r="HC55" s="88"/>
      <c r="HD55" s="88"/>
      <c r="HE55" s="88"/>
      <c r="HF55" s="89"/>
      <c r="HG55" s="87">
        <f>データ!CW7</f>
        <v>50.4</v>
      </c>
      <c r="HH55" s="88"/>
      <c r="HI55" s="88"/>
      <c r="HJ55" s="88"/>
      <c r="HK55" s="88"/>
      <c r="HL55" s="88"/>
      <c r="HM55" s="88"/>
      <c r="HN55" s="88"/>
      <c r="HO55" s="88"/>
      <c r="HP55" s="88"/>
      <c r="HQ55" s="88"/>
      <c r="HR55" s="88"/>
      <c r="HS55" s="88"/>
      <c r="HT55" s="88"/>
      <c r="HU55" s="89"/>
      <c r="HV55" s="87">
        <f>データ!CX7</f>
        <v>51.7</v>
      </c>
      <c r="HW55" s="88"/>
      <c r="HX55" s="88"/>
      <c r="HY55" s="88"/>
      <c r="HZ55" s="88"/>
      <c r="IA55" s="88"/>
      <c r="IB55" s="88"/>
      <c r="IC55" s="88"/>
      <c r="ID55" s="88"/>
      <c r="IE55" s="88"/>
      <c r="IF55" s="88"/>
      <c r="IG55" s="88"/>
      <c r="IH55" s="88"/>
      <c r="II55" s="88"/>
      <c r="IJ55" s="89"/>
      <c r="IK55" s="87">
        <f>データ!CY7</f>
        <v>51.9</v>
      </c>
      <c r="IL55" s="88"/>
      <c r="IM55" s="88"/>
      <c r="IN55" s="88"/>
      <c r="IO55" s="88"/>
      <c r="IP55" s="88"/>
      <c r="IQ55" s="88"/>
      <c r="IR55" s="88"/>
      <c r="IS55" s="88"/>
      <c r="IT55" s="88"/>
      <c r="IU55" s="88"/>
      <c r="IV55" s="88"/>
      <c r="IW55" s="88"/>
      <c r="IX55" s="88"/>
      <c r="IY55" s="89"/>
      <c r="IZ55" s="87">
        <f>データ!CZ7</f>
        <v>49.8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24.9</v>
      </c>
      <c r="KG55" s="88"/>
      <c r="KH55" s="88"/>
      <c r="KI55" s="88"/>
      <c r="KJ55" s="88"/>
      <c r="KK55" s="88"/>
      <c r="KL55" s="88"/>
      <c r="KM55" s="88"/>
      <c r="KN55" s="88"/>
      <c r="KO55" s="88"/>
      <c r="KP55" s="88"/>
      <c r="KQ55" s="88"/>
      <c r="KR55" s="88"/>
      <c r="KS55" s="88"/>
      <c r="KT55" s="89"/>
      <c r="KU55" s="87">
        <f>データ!DH7</f>
        <v>25.1</v>
      </c>
      <c r="KV55" s="88"/>
      <c r="KW55" s="88"/>
      <c r="KX55" s="88"/>
      <c r="KY55" s="88"/>
      <c r="KZ55" s="88"/>
      <c r="LA55" s="88"/>
      <c r="LB55" s="88"/>
      <c r="LC55" s="88"/>
      <c r="LD55" s="88"/>
      <c r="LE55" s="88"/>
      <c r="LF55" s="88"/>
      <c r="LG55" s="88"/>
      <c r="LH55" s="88"/>
      <c r="LI55" s="89"/>
      <c r="LJ55" s="87">
        <f>データ!DI7</f>
        <v>23.7</v>
      </c>
      <c r="LK55" s="88"/>
      <c r="LL55" s="88"/>
      <c r="LM55" s="88"/>
      <c r="LN55" s="88"/>
      <c r="LO55" s="88"/>
      <c r="LP55" s="88"/>
      <c r="LQ55" s="88"/>
      <c r="LR55" s="88"/>
      <c r="LS55" s="88"/>
      <c r="LT55" s="88"/>
      <c r="LU55" s="88"/>
      <c r="LV55" s="88"/>
      <c r="LW55" s="88"/>
      <c r="LX55" s="89"/>
      <c r="LY55" s="87">
        <f>データ!DJ7</f>
        <v>24.8</v>
      </c>
      <c r="LZ55" s="88"/>
      <c r="MA55" s="88"/>
      <c r="MB55" s="88"/>
      <c r="MC55" s="88"/>
      <c r="MD55" s="88"/>
      <c r="ME55" s="88"/>
      <c r="MF55" s="88"/>
      <c r="MG55" s="88"/>
      <c r="MH55" s="88"/>
      <c r="MI55" s="88"/>
      <c r="MJ55" s="88"/>
      <c r="MK55" s="88"/>
      <c r="ML55" s="88"/>
      <c r="MM55" s="89"/>
      <c r="MN55" s="87">
        <f>データ!DK7</f>
        <v>25.3</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184</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68.599999999999994</v>
      </c>
      <c r="V79" s="82"/>
      <c r="W79" s="82"/>
      <c r="X79" s="82"/>
      <c r="Y79" s="82"/>
      <c r="Z79" s="82"/>
      <c r="AA79" s="82"/>
      <c r="AB79" s="82"/>
      <c r="AC79" s="82"/>
      <c r="AD79" s="82"/>
      <c r="AE79" s="82"/>
      <c r="AF79" s="82"/>
      <c r="AG79" s="82"/>
      <c r="AH79" s="82"/>
      <c r="AI79" s="82"/>
      <c r="AJ79" s="82"/>
      <c r="AK79" s="82"/>
      <c r="AL79" s="82"/>
      <c r="AM79" s="82"/>
      <c r="AN79" s="82">
        <f>データ!DS7</f>
        <v>68.2</v>
      </c>
      <c r="AO79" s="82"/>
      <c r="AP79" s="82"/>
      <c r="AQ79" s="82"/>
      <c r="AR79" s="82"/>
      <c r="AS79" s="82"/>
      <c r="AT79" s="82"/>
      <c r="AU79" s="82"/>
      <c r="AV79" s="82"/>
      <c r="AW79" s="82"/>
      <c r="AX79" s="82"/>
      <c r="AY79" s="82"/>
      <c r="AZ79" s="82"/>
      <c r="BA79" s="82"/>
      <c r="BB79" s="82"/>
      <c r="BC79" s="82"/>
      <c r="BD79" s="82"/>
      <c r="BE79" s="82"/>
      <c r="BF79" s="82"/>
      <c r="BG79" s="82">
        <f>データ!DT7</f>
        <v>70</v>
      </c>
      <c r="BH79" s="82"/>
      <c r="BI79" s="82"/>
      <c r="BJ79" s="82"/>
      <c r="BK79" s="82"/>
      <c r="BL79" s="82"/>
      <c r="BM79" s="82"/>
      <c r="BN79" s="82"/>
      <c r="BO79" s="82"/>
      <c r="BP79" s="82"/>
      <c r="BQ79" s="82"/>
      <c r="BR79" s="82"/>
      <c r="BS79" s="82"/>
      <c r="BT79" s="82"/>
      <c r="BU79" s="82"/>
      <c r="BV79" s="82"/>
      <c r="BW79" s="82"/>
      <c r="BX79" s="82"/>
      <c r="BY79" s="82"/>
      <c r="BZ79" s="82">
        <f>データ!DU7</f>
        <v>72.8</v>
      </c>
      <c r="CA79" s="82"/>
      <c r="CB79" s="82"/>
      <c r="CC79" s="82"/>
      <c r="CD79" s="82"/>
      <c r="CE79" s="82"/>
      <c r="CF79" s="82"/>
      <c r="CG79" s="82"/>
      <c r="CH79" s="82"/>
      <c r="CI79" s="82"/>
      <c r="CJ79" s="82"/>
      <c r="CK79" s="82"/>
      <c r="CL79" s="82"/>
      <c r="CM79" s="82"/>
      <c r="CN79" s="82"/>
      <c r="CO79" s="82"/>
      <c r="CP79" s="82"/>
      <c r="CQ79" s="82"/>
      <c r="CR79" s="82"/>
      <c r="CS79" s="82">
        <f>データ!DV7</f>
        <v>74.5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77.8</v>
      </c>
      <c r="EP79" s="82"/>
      <c r="EQ79" s="82"/>
      <c r="ER79" s="82"/>
      <c r="ES79" s="82"/>
      <c r="ET79" s="82"/>
      <c r="EU79" s="82"/>
      <c r="EV79" s="82"/>
      <c r="EW79" s="82"/>
      <c r="EX79" s="82"/>
      <c r="EY79" s="82"/>
      <c r="EZ79" s="82"/>
      <c r="FA79" s="82"/>
      <c r="FB79" s="82"/>
      <c r="FC79" s="82"/>
      <c r="FD79" s="82"/>
      <c r="FE79" s="82"/>
      <c r="FF79" s="82"/>
      <c r="FG79" s="82"/>
      <c r="FH79" s="82">
        <f>データ!ED7</f>
        <v>78.900000000000006</v>
      </c>
      <c r="FI79" s="82"/>
      <c r="FJ79" s="82"/>
      <c r="FK79" s="82"/>
      <c r="FL79" s="82"/>
      <c r="FM79" s="82"/>
      <c r="FN79" s="82"/>
      <c r="FO79" s="82"/>
      <c r="FP79" s="82"/>
      <c r="FQ79" s="82"/>
      <c r="FR79" s="82"/>
      <c r="FS79" s="82"/>
      <c r="FT79" s="82"/>
      <c r="FU79" s="82"/>
      <c r="FV79" s="82"/>
      <c r="FW79" s="82"/>
      <c r="FX79" s="82"/>
      <c r="FY79" s="82"/>
      <c r="FZ79" s="82"/>
      <c r="GA79" s="82">
        <f>データ!EE7</f>
        <v>79.8</v>
      </c>
      <c r="GB79" s="82"/>
      <c r="GC79" s="82"/>
      <c r="GD79" s="82"/>
      <c r="GE79" s="82"/>
      <c r="GF79" s="82"/>
      <c r="GG79" s="82"/>
      <c r="GH79" s="82"/>
      <c r="GI79" s="82"/>
      <c r="GJ79" s="82"/>
      <c r="GK79" s="82"/>
      <c r="GL79" s="82"/>
      <c r="GM79" s="82"/>
      <c r="GN79" s="82"/>
      <c r="GO79" s="82"/>
      <c r="GP79" s="82"/>
      <c r="GQ79" s="82"/>
      <c r="GR79" s="82"/>
      <c r="GS79" s="82"/>
      <c r="GT79" s="82">
        <f>データ!EF7</f>
        <v>80.8</v>
      </c>
      <c r="GU79" s="82"/>
      <c r="GV79" s="82"/>
      <c r="GW79" s="82"/>
      <c r="GX79" s="82"/>
      <c r="GY79" s="82"/>
      <c r="GZ79" s="82"/>
      <c r="HA79" s="82"/>
      <c r="HB79" s="82"/>
      <c r="HC79" s="82"/>
      <c r="HD79" s="82"/>
      <c r="HE79" s="82"/>
      <c r="HF79" s="82"/>
      <c r="HG79" s="82"/>
      <c r="HH79" s="82"/>
      <c r="HI79" s="82"/>
      <c r="HJ79" s="82"/>
      <c r="HK79" s="82"/>
      <c r="HL79" s="82"/>
      <c r="HM79" s="82">
        <f>データ!EG7</f>
        <v>81.400000000000006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38369794</v>
      </c>
      <c r="JK79" s="81"/>
      <c r="JL79" s="81"/>
      <c r="JM79" s="81"/>
      <c r="JN79" s="81"/>
      <c r="JO79" s="81"/>
      <c r="JP79" s="81"/>
      <c r="JQ79" s="81"/>
      <c r="JR79" s="81"/>
      <c r="JS79" s="81"/>
      <c r="JT79" s="81"/>
      <c r="JU79" s="81"/>
      <c r="JV79" s="81"/>
      <c r="JW79" s="81"/>
      <c r="JX79" s="81"/>
      <c r="JY79" s="81"/>
      <c r="JZ79" s="81"/>
      <c r="KA79" s="81"/>
      <c r="KB79" s="81"/>
      <c r="KC79" s="81">
        <f>データ!EO7</f>
        <v>39870792</v>
      </c>
      <c r="KD79" s="81"/>
      <c r="KE79" s="81"/>
      <c r="KF79" s="81"/>
      <c r="KG79" s="81"/>
      <c r="KH79" s="81"/>
      <c r="KI79" s="81"/>
      <c r="KJ79" s="81"/>
      <c r="KK79" s="81"/>
      <c r="KL79" s="81"/>
      <c r="KM79" s="81"/>
      <c r="KN79" s="81"/>
      <c r="KO79" s="81"/>
      <c r="KP79" s="81"/>
      <c r="KQ79" s="81"/>
      <c r="KR79" s="81"/>
      <c r="KS79" s="81"/>
      <c r="KT79" s="81"/>
      <c r="KU79" s="81"/>
      <c r="KV79" s="81">
        <f>データ!EP7</f>
        <v>40629597</v>
      </c>
      <c r="KW79" s="81"/>
      <c r="KX79" s="81"/>
      <c r="KY79" s="81"/>
      <c r="KZ79" s="81"/>
      <c r="LA79" s="81"/>
      <c r="LB79" s="81"/>
      <c r="LC79" s="81"/>
      <c r="LD79" s="81"/>
      <c r="LE79" s="81"/>
      <c r="LF79" s="81"/>
      <c r="LG79" s="81"/>
      <c r="LH79" s="81"/>
      <c r="LI79" s="81"/>
      <c r="LJ79" s="81"/>
      <c r="LK79" s="81"/>
      <c r="LL79" s="81"/>
      <c r="LM79" s="81"/>
      <c r="LN79" s="81"/>
      <c r="LO79" s="81">
        <f>データ!EQ7</f>
        <v>40926780</v>
      </c>
      <c r="LP79" s="81"/>
      <c r="LQ79" s="81"/>
      <c r="LR79" s="81"/>
      <c r="LS79" s="81"/>
      <c r="LT79" s="81"/>
      <c r="LU79" s="81"/>
      <c r="LV79" s="81"/>
      <c r="LW79" s="81"/>
      <c r="LX79" s="81"/>
      <c r="LY79" s="81"/>
      <c r="LZ79" s="81"/>
      <c r="MA79" s="81"/>
      <c r="MB79" s="81"/>
      <c r="MC79" s="81"/>
      <c r="MD79" s="81"/>
      <c r="ME79" s="81"/>
      <c r="MF79" s="81"/>
      <c r="MG79" s="81"/>
      <c r="MH79" s="81">
        <f>データ!ER7</f>
        <v>41450222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4.2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1kxE6K1/YjNZUgH5PkMj4nnCbcra4cpnAVrX5knp0ilwF0GIehauPcUCkA6qPUqq5+8i+RrtnBYmOyj8IZxkLQ==" saltValue="SwLdwg69l9dZ2FueYkcm5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8" t="s">
        <v>103</v>
      </c>
      <c r="AI4" s="169"/>
      <c r="AJ4" s="169"/>
      <c r="AK4" s="169"/>
      <c r="AL4" s="169"/>
      <c r="AM4" s="169"/>
      <c r="AN4" s="169"/>
      <c r="AO4" s="169"/>
      <c r="AP4" s="169"/>
      <c r="AQ4" s="169"/>
      <c r="AR4" s="170"/>
      <c r="AS4" s="171" t="s">
        <v>104</v>
      </c>
      <c r="AT4" s="167"/>
      <c r="AU4" s="167"/>
      <c r="AV4" s="167"/>
      <c r="AW4" s="167"/>
      <c r="AX4" s="167"/>
      <c r="AY4" s="167"/>
      <c r="AZ4" s="167"/>
      <c r="BA4" s="167"/>
      <c r="BB4" s="167"/>
      <c r="BC4" s="167"/>
      <c r="BD4" s="171" t="s">
        <v>105</v>
      </c>
      <c r="BE4" s="167"/>
      <c r="BF4" s="167"/>
      <c r="BG4" s="167"/>
      <c r="BH4" s="167"/>
      <c r="BI4" s="167"/>
      <c r="BJ4" s="167"/>
      <c r="BK4" s="167"/>
      <c r="BL4" s="167"/>
      <c r="BM4" s="167"/>
      <c r="BN4" s="167"/>
      <c r="BO4" s="168" t="s">
        <v>106</v>
      </c>
      <c r="BP4" s="169"/>
      <c r="BQ4" s="169"/>
      <c r="BR4" s="169"/>
      <c r="BS4" s="169"/>
      <c r="BT4" s="169"/>
      <c r="BU4" s="169"/>
      <c r="BV4" s="169"/>
      <c r="BW4" s="169"/>
      <c r="BX4" s="169"/>
      <c r="BY4" s="170"/>
      <c r="BZ4" s="167" t="s">
        <v>107</v>
      </c>
      <c r="CA4" s="167"/>
      <c r="CB4" s="167"/>
      <c r="CC4" s="167"/>
      <c r="CD4" s="167"/>
      <c r="CE4" s="167"/>
      <c r="CF4" s="167"/>
      <c r="CG4" s="167"/>
      <c r="CH4" s="167"/>
      <c r="CI4" s="167"/>
      <c r="CJ4" s="167"/>
      <c r="CK4" s="171" t="s">
        <v>108</v>
      </c>
      <c r="CL4" s="167"/>
      <c r="CM4" s="167"/>
      <c r="CN4" s="167"/>
      <c r="CO4" s="167"/>
      <c r="CP4" s="167"/>
      <c r="CQ4" s="167"/>
      <c r="CR4" s="167"/>
      <c r="CS4" s="167"/>
      <c r="CT4" s="167"/>
      <c r="CU4" s="167"/>
      <c r="CV4" s="167" t="s">
        <v>109</v>
      </c>
      <c r="CW4" s="167"/>
      <c r="CX4" s="167"/>
      <c r="CY4" s="167"/>
      <c r="CZ4" s="167"/>
      <c r="DA4" s="167"/>
      <c r="DB4" s="167"/>
      <c r="DC4" s="167"/>
      <c r="DD4" s="167"/>
      <c r="DE4" s="167"/>
      <c r="DF4" s="167"/>
      <c r="DG4" s="167" t="s">
        <v>110</v>
      </c>
      <c r="DH4" s="167"/>
      <c r="DI4" s="167"/>
      <c r="DJ4" s="167"/>
      <c r="DK4" s="167"/>
      <c r="DL4" s="167"/>
      <c r="DM4" s="167"/>
      <c r="DN4" s="167"/>
      <c r="DO4" s="167"/>
      <c r="DP4" s="167"/>
      <c r="DQ4" s="167"/>
      <c r="DR4" s="168" t="s">
        <v>111</v>
      </c>
      <c r="DS4" s="169"/>
      <c r="DT4" s="169"/>
      <c r="DU4" s="169"/>
      <c r="DV4" s="169"/>
      <c r="DW4" s="169"/>
      <c r="DX4" s="169"/>
      <c r="DY4" s="169"/>
      <c r="DZ4" s="169"/>
      <c r="EA4" s="169"/>
      <c r="EB4" s="170"/>
      <c r="EC4" s="167" t="s">
        <v>112</v>
      </c>
      <c r="ED4" s="167"/>
      <c r="EE4" s="167"/>
      <c r="EF4" s="167"/>
      <c r="EG4" s="167"/>
      <c r="EH4" s="167"/>
      <c r="EI4" s="167"/>
      <c r="EJ4" s="167"/>
      <c r="EK4" s="167"/>
      <c r="EL4" s="167"/>
      <c r="EM4" s="167"/>
      <c r="EN4" s="167" t="s">
        <v>113</v>
      </c>
      <c r="EO4" s="167"/>
      <c r="EP4" s="167"/>
      <c r="EQ4" s="167"/>
      <c r="ER4" s="167"/>
      <c r="ES4" s="167"/>
      <c r="ET4" s="167"/>
      <c r="EU4" s="167"/>
      <c r="EV4" s="167"/>
      <c r="EW4" s="167"/>
      <c r="EX4" s="167"/>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149</v>
      </c>
      <c r="AW5" s="64" t="s">
        <v>141</v>
      </c>
      <c r="AX5" s="64" t="s">
        <v>142</v>
      </c>
      <c r="AY5" s="64" t="s">
        <v>143</v>
      </c>
      <c r="AZ5" s="64" t="s">
        <v>144</v>
      </c>
      <c r="BA5" s="64" t="s">
        <v>145</v>
      </c>
      <c r="BB5" s="64" t="s">
        <v>146</v>
      </c>
      <c r="BC5" s="64" t="s">
        <v>147</v>
      </c>
      <c r="BD5" s="64" t="s">
        <v>148</v>
      </c>
      <c r="BE5" s="64" t="s">
        <v>150</v>
      </c>
      <c r="BF5" s="64" t="s">
        <v>151</v>
      </c>
      <c r="BG5" s="64" t="s">
        <v>152</v>
      </c>
      <c r="BH5" s="64" t="s">
        <v>153</v>
      </c>
      <c r="BI5" s="64" t="s">
        <v>142</v>
      </c>
      <c r="BJ5" s="64" t="s">
        <v>143</v>
      </c>
      <c r="BK5" s="64" t="s">
        <v>144</v>
      </c>
      <c r="BL5" s="64" t="s">
        <v>145</v>
      </c>
      <c r="BM5" s="64" t="s">
        <v>146</v>
      </c>
      <c r="BN5" s="64" t="s">
        <v>147</v>
      </c>
      <c r="BO5" s="64" t="s">
        <v>137</v>
      </c>
      <c r="BP5" s="64" t="s">
        <v>138</v>
      </c>
      <c r="BQ5" s="64" t="s">
        <v>139</v>
      </c>
      <c r="BR5" s="64" t="s">
        <v>149</v>
      </c>
      <c r="BS5" s="64" t="s">
        <v>141</v>
      </c>
      <c r="BT5" s="64" t="s">
        <v>142</v>
      </c>
      <c r="BU5" s="64" t="s">
        <v>143</v>
      </c>
      <c r="BV5" s="64" t="s">
        <v>144</v>
      </c>
      <c r="BW5" s="64" t="s">
        <v>145</v>
      </c>
      <c r="BX5" s="64" t="s">
        <v>146</v>
      </c>
      <c r="BY5" s="64" t="s">
        <v>147</v>
      </c>
      <c r="BZ5" s="64" t="s">
        <v>154</v>
      </c>
      <c r="CA5" s="64" t="s">
        <v>138</v>
      </c>
      <c r="CB5" s="64" t="s">
        <v>151</v>
      </c>
      <c r="CC5" s="64" t="s">
        <v>140</v>
      </c>
      <c r="CD5" s="64" t="s">
        <v>155</v>
      </c>
      <c r="CE5" s="64" t="s">
        <v>142</v>
      </c>
      <c r="CF5" s="64" t="s">
        <v>143</v>
      </c>
      <c r="CG5" s="64" t="s">
        <v>144</v>
      </c>
      <c r="CH5" s="64" t="s">
        <v>145</v>
      </c>
      <c r="CI5" s="64" t="s">
        <v>146</v>
      </c>
      <c r="CJ5" s="64" t="s">
        <v>147</v>
      </c>
      <c r="CK5" s="64" t="s">
        <v>154</v>
      </c>
      <c r="CL5" s="64" t="s">
        <v>138</v>
      </c>
      <c r="CM5" s="64" t="s">
        <v>151</v>
      </c>
      <c r="CN5" s="64" t="s">
        <v>140</v>
      </c>
      <c r="CO5" s="64" t="s">
        <v>141</v>
      </c>
      <c r="CP5" s="64" t="s">
        <v>142</v>
      </c>
      <c r="CQ5" s="64" t="s">
        <v>143</v>
      </c>
      <c r="CR5" s="64" t="s">
        <v>144</v>
      </c>
      <c r="CS5" s="64" t="s">
        <v>145</v>
      </c>
      <c r="CT5" s="64" t="s">
        <v>146</v>
      </c>
      <c r="CU5" s="64" t="s">
        <v>147</v>
      </c>
      <c r="CV5" s="64" t="s">
        <v>154</v>
      </c>
      <c r="CW5" s="64" t="s">
        <v>138</v>
      </c>
      <c r="CX5" s="64" t="s">
        <v>151</v>
      </c>
      <c r="CY5" s="64" t="s">
        <v>140</v>
      </c>
      <c r="CZ5" s="64" t="s">
        <v>141</v>
      </c>
      <c r="DA5" s="64" t="s">
        <v>142</v>
      </c>
      <c r="DB5" s="64" t="s">
        <v>143</v>
      </c>
      <c r="DC5" s="64" t="s">
        <v>144</v>
      </c>
      <c r="DD5" s="64" t="s">
        <v>145</v>
      </c>
      <c r="DE5" s="64" t="s">
        <v>146</v>
      </c>
      <c r="DF5" s="64" t="s">
        <v>147</v>
      </c>
      <c r="DG5" s="64" t="s">
        <v>154</v>
      </c>
      <c r="DH5" s="64" t="s">
        <v>150</v>
      </c>
      <c r="DI5" s="64" t="s">
        <v>151</v>
      </c>
      <c r="DJ5" s="64" t="s">
        <v>140</v>
      </c>
      <c r="DK5" s="64" t="s">
        <v>141</v>
      </c>
      <c r="DL5" s="64" t="s">
        <v>142</v>
      </c>
      <c r="DM5" s="64" t="s">
        <v>143</v>
      </c>
      <c r="DN5" s="64" t="s">
        <v>144</v>
      </c>
      <c r="DO5" s="64" t="s">
        <v>145</v>
      </c>
      <c r="DP5" s="64" t="s">
        <v>146</v>
      </c>
      <c r="DQ5" s="64" t="s">
        <v>147</v>
      </c>
      <c r="DR5" s="64" t="s">
        <v>154</v>
      </c>
      <c r="DS5" s="64" t="s">
        <v>138</v>
      </c>
      <c r="DT5" s="64" t="s">
        <v>151</v>
      </c>
      <c r="DU5" s="64" t="s">
        <v>149</v>
      </c>
      <c r="DV5" s="64" t="s">
        <v>155</v>
      </c>
      <c r="DW5" s="64" t="s">
        <v>142</v>
      </c>
      <c r="DX5" s="64" t="s">
        <v>143</v>
      </c>
      <c r="DY5" s="64" t="s">
        <v>144</v>
      </c>
      <c r="DZ5" s="64" t="s">
        <v>145</v>
      </c>
      <c r="EA5" s="64" t="s">
        <v>146</v>
      </c>
      <c r="EB5" s="64" t="s">
        <v>147</v>
      </c>
      <c r="EC5" s="64" t="s">
        <v>156</v>
      </c>
      <c r="ED5" s="64" t="s">
        <v>150</v>
      </c>
      <c r="EE5" s="64" t="s">
        <v>139</v>
      </c>
      <c r="EF5" s="64" t="s">
        <v>149</v>
      </c>
      <c r="EG5" s="64" t="s">
        <v>141</v>
      </c>
      <c r="EH5" s="64" t="s">
        <v>142</v>
      </c>
      <c r="EI5" s="64" t="s">
        <v>143</v>
      </c>
      <c r="EJ5" s="64" t="s">
        <v>144</v>
      </c>
      <c r="EK5" s="64" t="s">
        <v>145</v>
      </c>
      <c r="EL5" s="64" t="s">
        <v>146</v>
      </c>
      <c r="EM5" s="64" t="s">
        <v>157</v>
      </c>
      <c r="EN5" s="64" t="s">
        <v>154</v>
      </c>
      <c r="EO5" s="64" t="s">
        <v>150</v>
      </c>
      <c r="EP5" s="64" t="s">
        <v>151</v>
      </c>
      <c r="EQ5" s="64" t="s">
        <v>149</v>
      </c>
      <c r="ER5" s="64" t="s">
        <v>158</v>
      </c>
      <c r="ES5" s="64" t="s">
        <v>142</v>
      </c>
      <c r="ET5" s="64" t="s">
        <v>143</v>
      </c>
      <c r="EU5" s="64" t="s">
        <v>144</v>
      </c>
      <c r="EV5" s="64" t="s">
        <v>145</v>
      </c>
      <c r="EW5" s="64" t="s">
        <v>146</v>
      </c>
      <c r="EX5" s="64" t="s">
        <v>147</v>
      </c>
    </row>
    <row r="6" spans="1:154" s="69" customFormat="1" x14ac:dyDescent="0.15">
      <c r="A6" s="50" t="s">
        <v>159</v>
      </c>
      <c r="B6" s="65">
        <f>B8</f>
        <v>2018</v>
      </c>
      <c r="C6" s="65">
        <f t="shared" ref="C6:M6" si="2">C8</f>
        <v>232050</v>
      </c>
      <c r="D6" s="65">
        <f t="shared" si="2"/>
        <v>46</v>
      </c>
      <c r="E6" s="65">
        <f t="shared" si="2"/>
        <v>6</v>
      </c>
      <c r="F6" s="65">
        <f t="shared" si="2"/>
        <v>0</v>
      </c>
      <c r="G6" s="65">
        <f t="shared" si="2"/>
        <v>1</v>
      </c>
      <c r="H6" s="172" t="str">
        <f>IF(H8&lt;&gt;I8,H8,"")&amp;IF(I8&lt;&gt;J8,I8,"")&amp;"　"&amp;J8</f>
        <v>愛知県半田市　半田病院</v>
      </c>
      <c r="I6" s="173"/>
      <c r="J6" s="174"/>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27</v>
      </c>
      <c r="R6" s="65" t="str">
        <f t="shared" si="3"/>
        <v>対象</v>
      </c>
      <c r="S6" s="65" t="str">
        <f t="shared" si="3"/>
        <v>ド 透 I 未 訓 ガ</v>
      </c>
      <c r="T6" s="65" t="str">
        <f t="shared" si="3"/>
        <v>救 臨 が 災 地 輪</v>
      </c>
      <c r="U6" s="66">
        <f>U8</f>
        <v>119897</v>
      </c>
      <c r="V6" s="66">
        <f>V8</f>
        <v>37739</v>
      </c>
      <c r="W6" s="65" t="str">
        <f>W8</f>
        <v>非該当</v>
      </c>
      <c r="X6" s="65" t="str">
        <f t="shared" si="3"/>
        <v>７：１</v>
      </c>
      <c r="Y6" s="66">
        <f t="shared" si="3"/>
        <v>499</v>
      </c>
      <c r="Z6" s="66" t="str">
        <f t="shared" si="3"/>
        <v>-</v>
      </c>
      <c r="AA6" s="66" t="str">
        <f t="shared" si="3"/>
        <v>-</v>
      </c>
      <c r="AB6" s="66" t="str">
        <f t="shared" si="3"/>
        <v>-</v>
      </c>
      <c r="AC6" s="66" t="str">
        <f t="shared" si="3"/>
        <v>-</v>
      </c>
      <c r="AD6" s="66">
        <f t="shared" si="3"/>
        <v>499</v>
      </c>
      <c r="AE6" s="66">
        <f t="shared" si="3"/>
        <v>499</v>
      </c>
      <c r="AF6" s="66" t="str">
        <f t="shared" si="3"/>
        <v>-</v>
      </c>
      <c r="AG6" s="66">
        <f t="shared" si="3"/>
        <v>499</v>
      </c>
      <c r="AH6" s="67">
        <f>IF(AH8="-",NA(),AH8)</f>
        <v>103.8</v>
      </c>
      <c r="AI6" s="67">
        <f t="shared" ref="AI6:AQ6" si="4">IF(AI8="-",NA(),AI8)</f>
        <v>103.6</v>
      </c>
      <c r="AJ6" s="67">
        <f t="shared" si="4"/>
        <v>102.9</v>
      </c>
      <c r="AK6" s="67">
        <f t="shared" si="4"/>
        <v>101.6</v>
      </c>
      <c r="AL6" s="67">
        <f t="shared" si="4"/>
        <v>104.3</v>
      </c>
      <c r="AM6" s="67">
        <f t="shared" si="4"/>
        <v>99.7</v>
      </c>
      <c r="AN6" s="67">
        <f t="shared" si="4"/>
        <v>98.8</v>
      </c>
      <c r="AO6" s="67">
        <f t="shared" si="4"/>
        <v>98.5</v>
      </c>
      <c r="AP6" s="67">
        <f t="shared" si="4"/>
        <v>98.7</v>
      </c>
      <c r="AQ6" s="67">
        <f t="shared" si="4"/>
        <v>99</v>
      </c>
      <c r="AR6" s="67" t="str">
        <f>IF(AR8="-","【-】","【"&amp;SUBSTITUTE(TEXT(AR8,"#,##0.0"),"-","△")&amp;"】")</f>
        <v>【98.8】</v>
      </c>
      <c r="AS6" s="67">
        <f>IF(AS8="-",NA(),AS8)</f>
        <v>103</v>
      </c>
      <c r="AT6" s="67">
        <f t="shared" ref="AT6:BB6" si="5">IF(AT8="-",NA(),AT8)</f>
        <v>103.6</v>
      </c>
      <c r="AU6" s="67">
        <f t="shared" si="5"/>
        <v>101.8</v>
      </c>
      <c r="AV6" s="67">
        <f t="shared" si="5"/>
        <v>100.5</v>
      </c>
      <c r="AW6" s="67">
        <f t="shared" si="5"/>
        <v>103.8</v>
      </c>
      <c r="AX6" s="67">
        <f t="shared" si="5"/>
        <v>93.6</v>
      </c>
      <c r="AY6" s="67">
        <f t="shared" si="5"/>
        <v>91.8</v>
      </c>
      <c r="AZ6" s="67">
        <f t="shared" si="5"/>
        <v>91.6</v>
      </c>
      <c r="BA6" s="67">
        <f t="shared" si="5"/>
        <v>92.1</v>
      </c>
      <c r="BB6" s="67">
        <f t="shared" si="5"/>
        <v>92.3</v>
      </c>
      <c r="BC6" s="67" t="str">
        <f>IF(BC8="-","【-】","【"&amp;SUBSTITUTE(TEXT(BC8,"#,##0.0"),"-","△")&amp;"】")</f>
        <v>【89.7】</v>
      </c>
      <c r="BD6" s="67">
        <f>IF(BD8="-",NA(),BD8)</f>
        <v>7.8</v>
      </c>
      <c r="BE6" s="67">
        <f t="shared" ref="BE6:BM6" si="6">IF(BE8="-",NA(),BE8)</f>
        <v>6.8</v>
      </c>
      <c r="BF6" s="67">
        <f t="shared" si="6"/>
        <v>6.6</v>
      </c>
      <c r="BG6" s="67">
        <f t="shared" si="6"/>
        <v>7.6</v>
      </c>
      <c r="BH6" s="67">
        <f t="shared" si="6"/>
        <v>5.0999999999999996</v>
      </c>
      <c r="BI6" s="67">
        <f t="shared" si="6"/>
        <v>45.6</v>
      </c>
      <c r="BJ6" s="67">
        <f t="shared" si="6"/>
        <v>38.1</v>
      </c>
      <c r="BK6" s="67">
        <f t="shared" si="6"/>
        <v>42.9</v>
      </c>
      <c r="BL6" s="67">
        <f t="shared" si="6"/>
        <v>40.200000000000003</v>
      </c>
      <c r="BM6" s="67">
        <f t="shared" si="6"/>
        <v>40.4</v>
      </c>
      <c r="BN6" s="67" t="str">
        <f>IF(BN8="-","【-】","【"&amp;SUBSTITUTE(TEXT(BN8,"#,##0.0"),"-","△")&amp;"】")</f>
        <v>【64.1】</v>
      </c>
      <c r="BO6" s="67">
        <f>IF(BO8="-",NA(),BO8)</f>
        <v>77.5</v>
      </c>
      <c r="BP6" s="67">
        <f t="shared" ref="BP6:BX6" si="7">IF(BP8="-",NA(),BP8)</f>
        <v>74</v>
      </c>
      <c r="BQ6" s="67">
        <f t="shared" si="7"/>
        <v>73.900000000000006</v>
      </c>
      <c r="BR6" s="67">
        <f t="shared" si="7"/>
        <v>72.5</v>
      </c>
      <c r="BS6" s="67">
        <f t="shared" si="7"/>
        <v>78.2</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57219</v>
      </c>
      <c r="CA6" s="68">
        <f t="shared" ref="CA6:CI6" si="8">IF(CA8="-",NA(),CA8)</f>
        <v>58979</v>
      </c>
      <c r="CB6" s="68">
        <f t="shared" si="8"/>
        <v>59313</v>
      </c>
      <c r="CC6" s="68">
        <f t="shared" si="8"/>
        <v>60211</v>
      </c>
      <c r="CD6" s="68">
        <f t="shared" si="8"/>
        <v>61652</v>
      </c>
      <c r="CE6" s="68">
        <f t="shared" si="8"/>
        <v>53447</v>
      </c>
      <c r="CF6" s="68">
        <f t="shared" si="8"/>
        <v>54464</v>
      </c>
      <c r="CG6" s="68">
        <f t="shared" si="8"/>
        <v>55265</v>
      </c>
      <c r="CH6" s="68">
        <f t="shared" si="8"/>
        <v>56892</v>
      </c>
      <c r="CI6" s="68">
        <f t="shared" si="8"/>
        <v>59108</v>
      </c>
      <c r="CJ6" s="67" t="str">
        <f>IF(CJ8="-","【-】","【"&amp;SUBSTITUTE(TEXT(CJ8,"#,##0"),"-","△")&amp;"】")</f>
        <v>【52,412】</v>
      </c>
      <c r="CK6" s="68">
        <f>IF(CK8="-",NA(),CK8)</f>
        <v>13307</v>
      </c>
      <c r="CL6" s="68">
        <f t="shared" ref="CL6:CT6" si="9">IF(CL8="-",NA(),CL8)</f>
        <v>13725</v>
      </c>
      <c r="CM6" s="68">
        <f t="shared" si="9"/>
        <v>14014</v>
      </c>
      <c r="CN6" s="68">
        <f t="shared" si="9"/>
        <v>15168</v>
      </c>
      <c r="CO6" s="68">
        <f t="shared" si="9"/>
        <v>16471</v>
      </c>
      <c r="CP6" s="68">
        <f t="shared" si="9"/>
        <v>13027</v>
      </c>
      <c r="CQ6" s="68">
        <f t="shared" si="9"/>
        <v>13969</v>
      </c>
      <c r="CR6" s="68">
        <f t="shared" si="9"/>
        <v>14455</v>
      </c>
      <c r="CS6" s="68">
        <f t="shared" si="9"/>
        <v>15171</v>
      </c>
      <c r="CT6" s="68">
        <f t="shared" si="9"/>
        <v>15887</v>
      </c>
      <c r="CU6" s="67" t="str">
        <f>IF(CU8="-","【-】","【"&amp;SUBSTITUTE(TEXT(CU8,"#,##0"),"-","△")&amp;"】")</f>
        <v>【14,708】</v>
      </c>
      <c r="CV6" s="67">
        <f>IF(CV8="-",NA(),CV8)</f>
        <v>49.7</v>
      </c>
      <c r="CW6" s="67">
        <f t="shared" ref="CW6:DE6" si="10">IF(CW8="-",NA(),CW8)</f>
        <v>50.4</v>
      </c>
      <c r="CX6" s="67">
        <f t="shared" si="10"/>
        <v>51.7</v>
      </c>
      <c r="CY6" s="67">
        <f t="shared" si="10"/>
        <v>51.9</v>
      </c>
      <c r="CZ6" s="67">
        <f t="shared" si="10"/>
        <v>49.8</v>
      </c>
      <c r="DA6" s="67">
        <f t="shared" si="10"/>
        <v>52.6</v>
      </c>
      <c r="DB6" s="67">
        <f t="shared" si="10"/>
        <v>53.2</v>
      </c>
      <c r="DC6" s="67">
        <f t="shared" si="10"/>
        <v>54.1</v>
      </c>
      <c r="DD6" s="67">
        <f t="shared" si="10"/>
        <v>53.8</v>
      </c>
      <c r="DE6" s="67">
        <f t="shared" si="10"/>
        <v>53</v>
      </c>
      <c r="DF6" s="67" t="str">
        <f>IF(DF8="-","【-】","【"&amp;SUBSTITUTE(TEXT(DF8,"#,##0.0"),"-","△")&amp;"】")</f>
        <v>【54.8】</v>
      </c>
      <c r="DG6" s="67">
        <f>IF(DG8="-",NA(),DG8)</f>
        <v>24.9</v>
      </c>
      <c r="DH6" s="67">
        <f t="shared" ref="DH6:DP6" si="11">IF(DH8="-",NA(),DH8)</f>
        <v>25.1</v>
      </c>
      <c r="DI6" s="67">
        <f t="shared" si="11"/>
        <v>23.7</v>
      </c>
      <c r="DJ6" s="67">
        <f t="shared" si="11"/>
        <v>24.8</v>
      </c>
      <c r="DK6" s="67">
        <f t="shared" si="11"/>
        <v>25.3</v>
      </c>
      <c r="DL6" s="67">
        <f t="shared" si="11"/>
        <v>24.2</v>
      </c>
      <c r="DM6" s="67">
        <f t="shared" si="11"/>
        <v>25.3</v>
      </c>
      <c r="DN6" s="67">
        <f t="shared" si="11"/>
        <v>25.2</v>
      </c>
      <c r="DO6" s="67">
        <f t="shared" si="11"/>
        <v>25.4</v>
      </c>
      <c r="DP6" s="67">
        <f t="shared" si="11"/>
        <v>25.8</v>
      </c>
      <c r="DQ6" s="67" t="str">
        <f>IF(DQ8="-","【-】","【"&amp;SUBSTITUTE(TEXT(DQ8,"#,##0.0"),"-","△")&amp;"】")</f>
        <v>【24.3】</v>
      </c>
      <c r="DR6" s="67">
        <f>IF(DR8="-",NA(),DR8)</f>
        <v>68.599999999999994</v>
      </c>
      <c r="DS6" s="67">
        <f t="shared" ref="DS6:EA6" si="12">IF(DS8="-",NA(),DS8)</f>
        <v>68.2</v>
      </c>
      <c r="DT6" s="67">
        <f t="shared" si="12"/>
        <v>70</v>
      </c>
      <c r="DU6" s="67">
        <f t="shared" si="12"/>
        <v>72.8</v>
      </c>
      <c r="DV6" s="67">
        <f t="shared" si="12"/>
        <v>74.5</v>
      </c>
      <c r="DW6" s="67">
        <f t="shared" si="12"/>
        <v>48.4</v>
      </c>
      <c r="DX6" s="67">
        <f t="shared" si="12"/>
        <v>48.7</v>
      </c>
      <c r="DY6" s="67">
        <f t="shared" si="12"/>
        <v>52.5</v>
      </c>
      <c r="DZ6" s="67">
        <f t="shared" si="12"/>
        <v>52.7</v>
      </c>
      <c r="EA6" s="67">
        <f t="shared" si="12"/>
        <v>53.7</v>
      </c>
      <c r="EB6" s="67" t="str">
        <f>IF(EB8="-","【-】","【"&amp;SUBSTITUTE(TEXT(EB8,"#,##0.0"),"-","△")&amp;"】")</f>
        <v>【52.5】</v>
      </c>
      <c r="EC6" s="67">
        <f>IF(EC8="-",NA(),EC8)</f>
        <v>77.8</v>
      </c>
      <c r="ED6" s="67">
        <f t="shared" ref="ED6:EL6" si="13">IF(ED8="-",NA(),ED8)</f>
        <v>78.900000000000006</v>
      </c>
      <c r="EE6" s="67">
        <f t="shared" si="13"/>
        <v>79.8</v>
      </c>
      <c r="EF6" s="67">
        <f t="shared" si="13"/>
        <v>80.8</v>
      </c>
      <c r="EG6" s="67">
        <f t="shared" si="13"/>
        <v>81.400000000000006</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38369794</v>
      </c>
      <c r="EO6" s="68">
        <f t="shared" ref="EO6:EW6" si="14">IF(EO8="-",NA(),EO8)</f>
        <v>39870792</v>
      </c>
      <c r="EP6" s="68">
        <f t="shared" si="14"/>
        <v>40629597</v>
      </c>
      <c r="EQ6" s="68">
        <f t="shared" si="14"/>
        <v>40926780</v>
      </c>
      <c r="ER6" s="68">
        <f t="shared" si="14"/>
        <v>41450222</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160</v>
      </c>
      <c r="B7" s="65">
        <f t="shared" ref="B7:AG7" si="15">B8</f>
        <v>2018</v>
      </c>
      <c r="C7" s="65">
        <f t="shared" si="15"/>
        <v>232050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27</v>
      </c>
      <c r="R7" s="65" t="str">
        <f t="shared" si="15"/>
        <v>対象</v>
      </c>
      <c r="S7" s="65" t="str">
        <f t="shared" si="15"/>
        <v>ド 透 I 未 訓 ガ</v>
      </c>
      <c r="T7" s="65" t="str">
        <f t="shared" si="15"/>
        <v>救 臨 が 災 地 輪</v>
      </c>
      <c r="U7" s="66">
        <f>U8</f>
        <v>119897</v>
      </c>
      <c r="V7" s="66">
        <f>V8</f>
        <v>37739</v>
      </c>
      <c r="W7" s="65" t="str">
        <f>W8</f>
        <v>非該当</v>
      </c>
      <c r="X7" s="65" t="str">
        <f t="shared" si="15"/>
        <v>７：１</v>
      </c>
      <c r="Y7" s="66">
        <f t="shared" si="15"/>
        <v>499</v>
      </c>
      <c r="Z7" s="66" t="str">
        <f t="shared" si="15"/>
        <v>-</v>
      </c>
      <c r="AA7" s="66" t="str">
        <f t="shared" si="15"/>
        <v>-</v>
      </c>
      <c r="AB7" s="66" t="str">
        <f t="shared" si="15"/>
        <v>-</v>
      </c>
      <c r="AC7" s="66" t="str">
        <f t="shared" si="15"/>
        <v>-</v>
      </c>
      <c r="AD7" s="66">
        <f t="shared" si="15"/>
        <v>499</v>
      </c>
      <c r="AE7" s="66">
        <f t="shared" si="15"/>
        <v>499</v>
      </c>
      <c r="AF7" s="66" t="str">
        <f t="shared" si="15"/>
        <v>-</v>
      </c>
      <c r="AG7" s="66">
        <f t="shared" si="15"/>
        <v>499</v>
      </c>
      <c r="AH7" s="67">
        <f>AH8</f>
        <v>103.8</v>
      </c>
      <c r="AI7" s="67">
        <f t="shared" ref="AI7:AQ7" si="16">AI8</f>
        <v>103.6</v>
      </c>
      <c r="AJ7" s="67">
        <f t="shared" si="16"/>
        <v>102.9</v>
      </c>
      <c r="AK7" s="67">
        <f t="shared" si="16"/>
        <v>101.6</v>
      </c>
      <c r="AL7" s="67">
        <f t="shared" si="16"/>
        <v>104.3</v>
      </c>
      <c r="AM7" s="67">
        <f t="shared" si="16"/>
        <v>99.7</v>
      </c>
      <c r="AN7" s="67">
        <f t="shared" si="16"/>
        <v>98.8</v>
      </c>
      <c r="AO7" s="67">
        <f t="shared" si="16"/>
        <v>98.5</v>
      </c>
      <c r="AP7" s="67">
        <f t="shared" si="16"/>
        <v>98.7</v>
      </c>
      <c r="AQ7" s="67">
        <f t="shared" si="16"/>
        <v>99</v>
      </c>
      <c r="AR7" s="67"/>
      <c r="AS7" s="67">
        <f>AS8</f>
        <v>103</v>
      </c>
      <c r="AT7" s="67">
        <f t="shared" ref="AT7:BB7" si="17">AT8</f>
        <v>103.6</v>
      </c>
      <c r="AU7" s="67">
        <f t="shared" si="17"/>
        <v>101.8</v>
      </c>
      <c r="AV7" s="67">
        <f t="shared" si="17"/>
        <v>100.5</v>
      </c>
      <c r="AW7" s="67">
        <f t="shared" si="17"/>
        <v>103.8</v>
      </c>
      <c r="AX7" s="67">
        <f t="shared" si="17"/>
        <v>93.6</v>
      </c>
      <c r="AY7" s="67">
        <f t="shared" si="17"/>
        <v>91.8</v>
      </c>
      <c r="AZ7" s="67">
        <f t="shared" si="17"/>
        <v>91.6</v>
      </c>
      <c r="BA7" s="67">
        <f t="shared" si="17"/>
        <v>92.1</v>
      </c>
      <c r="BB7" s="67">
        <f t="shared" si="17"/>
        <v>92.3</v>
      </c>
      <c r="BC7" s="67"/>
      <c r="BD7" s="67">
        <f>BD8</f>
        <v>7.8</v>
      </c>
      <c r="BE7" s="67">
        <f t="shared" ref="BE7:BM7" si="18">BE8</f>
        <v>6.8</v>
      </c>
      <c r="BF7" s="67">
        <f t="shared" si="18"/>
        <v>6.6</v>
      </c>
      <c r="BG7" s="67">
        <f t="shared" si="18"/>
        <v>7.6</v>
      </c>
      <c r="BH7" s="67">
        <f t="shared" si="18"/>
        <v>5.0999999999999996</v>
      </c>
      <c r="BI7" s="67">
        <f t="shared" si="18"/>
        <v>45.6</v>
      </c>
      <c r="BJ7" s="67">
        <f t="shared" si="18"/>
        <v>38.1</v>
      </c>
      <c r="BK7" s="67">
        <f t="shared" si="18"/>
        <v>42.9</v>
      </c>
      <c r="BL7" s="67">
        <f t="shared" si="18"/>
        <v>40.200000000000003</v>
      </c>
      <c r="BM7" s="67">
        <f t="shared" si="18"/>
        <v>40.4</v>
      </c>
      <c r="BN7" s="67"/>
      <c r="BO7" s="67">
        <f>BO8</f>
        <v>77.5</v>
      </c>
      <c r="BP7" s="67">
        <f t="shared" ref="BP7:BX7" si="19">BP8</f>
        <v>74</v>
      </c>
      <c r="BQ7" s="67">
        <f t="shared" si="19"/>
        <v>73.900000000000006</v>
      </c>
      <c r="BR7" s="67">
        <f t="shared" si="19"/>
        <v>72.5</v>
      </c>
      <c r="BS7" s="67">
        <f t="shared" si="19"/>
        <v>78.2</v>
      </c>
      <c r="BT7" s="67">
        <f t="shared" si="19"/>
        <v>76.099999999999994</v>
      </c>
      <c r="BU7" s="67">
        <f t="shared" si="19"/>
        <v>75.7</v>
      </c>
      <c r="BV7" s="67">
        <f t="shared" si="19"/>
        <v>76.099999999999994</v>
      </c>
      <c r="BW7" s="67">
        <f t="shared" si="19"/>
        <v>77</v>
      </c>
      <c r="BX7" s="67">
        <f t="shared" si="19"/>
        <v>77.599999999999994</v>
      </c>
      <c r="BY7" s="67"/>
      <c r="BZ7" s="68">
        <f>BZ8</f>
        <v>57219</v>
      </c>
      <c r="CA7" s="68">
        <f t="shared" ref="CA7:CI7" si="20">CA8</f>
        <v>58979</v>
      </c>
      <c r="CB7" s="68">
        <f t="shared" si="20"/>
        <v>59313</v>
      </c>
      <c r="CC7" s="68">
        <f t="shared" si="20"/>
        <v>60211</v>
      </c>
      <c r="CD7" s="68">
        <f t="shared" si="20"/>
        <v>61652</v>
      </c>
      <c r="CE7" s="68">
        <f t="shared" si="20"/>
        <v>53447</v>
      </c>
      <c r="CF7" s="68">
        <f t="shared" si="20"/>
        <v>54464</v>
      </c>
      <c r="CG7" s="68">
        <f t="shared" si="20"/>
        <v>55265</v>
      </c>
      <c r="CH7" s="68">
        <f t="shared" si="20"/>
        <v>56892</v>
      </c>
      <c r="CI7" s="68">
        <f t="shared" si="20"/>
        <v>59108</v>
      </c>
      <c r="CJ7" s="67"/>
      <c r="CK7" s="68">
        <f>CK8</f>
        <v>13307</v>
      </c>
      <c r="CL7" s="68">
        <f t="shared" ref="CL7:CT7" si="21">CL8</f>
        <v>13725</v>
      </c>
      <c r="CM7" s="68">
        <f t="shared" si="21"/>
        <v>14014</v>
      </c>
      <c r="CN7" s="68">
        <f t="shared" si="21"/>
        <v>15168</v>
      </c>
      <c r="CO7" s="68">
        <f t="shared" si="21"/>
        <v>16471</v>
      </c>
      <c r="CP7" s="68">
        <f t="shared" si="21"/>
        <v>13027</v>
      </c>
      <c r="CQ7" s="68">
        <f t="shared" si="21"/>
        <v>13969</v>
      </c>
      <c r="CR7" s="68">
        <f t="shared" si="21"/>
        <v>14455</v>
      </c>
      <c r="CS7" s="68">
        <f t="shared" si="21"/>
        <v>15171</v>
      </c>
      <c r="CT7" s="68">
        <f t="shared" si="21"/>
        <v>15887</v>
      </c>
      <c r="CU7" s="67"/>
      <c r="CV7" s="67">
        <f>CV8</f>
        <v>49.7</v>
      </c>
      <c r="CW7" s="67">
        <f t="shared" ref="CW7:DE7" si="22">CW8</f>
        <v>50.4</v>
      </c>
      <c r="CX7" s="67">
        <f t="shared" si="22"/>
        <v>51.7</v>
      </c>
      <c r="CY7" s="67">
        <f t="shared" si="22"/>
        <v>51.9</v>
      </c>
      <c r="CZ7" s="67">
        <f t="shared" si="22"/>
        <v>49.8</v>
      </c>
      <c r="DA7" s="67">
        <f t="shared" si="22"/>
        <v>52.6</v>
      </c>
      <c r="DB7" s="67">
        <f t="shared" si="22"/>
        <v>53.2</v>
      </c>
      <c r="DC7" s="67">
        <f t="shared" si="22"/>
        <v>54.1</v>
      </c>
      <c r="DD7" s="67">
        <f t="shared" si="22"/>
        <v>53.8</v>
      </c>
      <c r="DE7" s="67">
        <f t="shared" si="22"/>
        <v>53</v>
      </c>
      <c r="DF7" s="67"/>
      <c r="DG7" s="67">
        <f>DG8</f>
        <v>24.9</v>
      </c>
      <c r="DH7" s="67">
        <f t="shared" ref="DH7:DP7" si="23">DH8</f>
        <v>25.1</v>
      </c>
      <c r="DI7" s="67">
        <f t="shared" si="23"/>
        <v>23.7</v>
      </c>
      <c r="DJ7" s="67">
        <f t="shared" si="23"/>
        <v>24.8</v>
      </c>
      <c r="DK7" s="67">
        <f t="shared" si="23"/>
        <v>25.3</v>
      </c>
      <c r="DL7" s="67">
        <f t="shared" si="23"/>
        <v>24.2</v>
      </c>
      <c r="DM7" s="67">
        <f t="shared" si="23"/>
        <v>25.3</v>
      </c>
      <c r="DN7" s="67">
        <f t="shared" si="23"/>
        <v>25.2</v>
      </c>
      <c r="DO7" s="67">
        <f t="shared" si="23"/>
        <v>25.4</v>
      </c>
      <c r="DP7" s="67">
        <f t="shared" si="23"/>
        <v>25.8</v>
      </c>
      <c r="DQ7" s="67"/>
      <c r="DR7" s="67">
        <f>DR8</f>
        <v>68.599999999999994</v>
      </c>
      <c r="DS7" s="67">
        <f t="shared" ref="DS7:EA7" si="24">DS8</f>
        <v>68.2</v>
      </c>
      <c r="DT7" s="67">
        <f t="shared" si="24"/>
        <v>70</v>
      </c>
      <c r="DU7" s="67">
        <f t="shared" si="24"/>
        <v>72.8</v>
      </c>
      <c r="DV7" s="67">
        <f t="shared" si="24"/>
        <v>74.5</v>
      </c>
      <c r="DW7" s="67">
        <f t="shared" si="24"/>
        <v>48.4</v>
      </c>
      <c r="DX7" s="67">
        <f t="shared" si="24"/>
        <v>48.7</v>
      </c>
      <c r="DY7" s="67">
        <f t="shared" si="24"/>
        <v>52.5</v>
      </c>
      <c r="DZ7" s="67">
        <f t="shared" si="24"/>
        <v>52.7</v>
      </c>
      <c r="EA7" s="67">
        <f t="shared" si="24"/>
        <v>53.7</v>
      </c>
      <c r="EB7" s="67"/>
      <c r="EC7" s="67">
        <f>EC8</f>
        <v>77.8</v>
      </c>
      <c r="ED7" s="67">
        <f t="shared" ref="ED7:EL7" si="25">ED8</f>
        <v>78.900000000000006</v>
      </c>
      <c r="EE7" s="67">
        <f t="shared" si="25"/>
        <v>79.8</v>
      </c>
      <c r="EF7" s="67">
        <f t="shared" si="25"/>
        <v>80.8</v>
      </c>
      <c r="EG7" s="67">
        <f t="shared" si="25"/>
        <v>81.400000000000006</v>
      </c>
      <c r="EH7" s="67">
        <f t="shared" si="25"/>
        <v>62.3</v>
      </c>
      <c r="EI7" s="67">
        <f t="shared" si="25"/>
        <v>61.7</v>
      </c>
      <c r="EJ7" s="67">
        <f t="shared" si="25"/>
        <v>66.099999999999994</v>
      </c>
      <c r="EK7" s="67">
        <f t="shared" si="25"/>
        <v>68.400000000000006</v>
      </c>
      <c r="EL7" s="67">
        <f t="shared" si="25"/>
        <v>69.3</v>
      </c>
      <c r="EM7" s="67"/>
      <c r="EN7" s="68">
        <f>EN8</f>
        <v>38369794</v>
      </c>
      <c r="EO7" s="68">
        <f t="shared" ref="EO7:EW7" si="26">EO8</f>
        <v>39870792</v>
      </c>
      <c r="EP7" s="68">
        <f t="shared" si="26"/>
        <v>40629597</v>
      </c>
      <c r="EQ7" s="68">
        <f t="shared" si="26"/>
        <v>40926780</v>
      </c>
      <c r="ER7" s="68">
        <f t="shared" si="26"/>
        <v>41450222</v>
      </c>
      <c r="ES7" s="68">
        <f t="shared" si="26"/>
        <v>42112933</v>
      </c>
      <c r="ET7" s="68">
        <f t="shared" si="26"/>
        <v>43764424</v>
      </c>
      <c r="EU7" s="68">
        <f t="shared" si="26"/>
        <v>44446754</v>
      </c>
      <c r="EV7" s="68">
        <f t="shared" si="26"/>
        <v>45729936</v>
      </c>
      <c r="EW7" s="68">
        <f t="shared" si="26"/>
        <v>47442477</v>
      </c>
      <c r="EX7" s="68"/>
    </row>
    <row r="8" spans="1:154" s="69" customFormat="1" x14ac:dyDescent="0.15">
      <c r="A8" s="50"/>
      <c r="B8" s="70">
        <v>2018</v>
      </c>
      <c r="C8" s="70">
        <v>232050</v>
      </c>
      <c r="D8" s="70">
        <v>46</v>
      </c>
      <c r="E8" s="70">
        <v>6</v>
      </c>
      <c r="F8" s="70">
        <v>0</v>
      </c>
      <c r="G8" s="70">
        <v>1</v>
      </c>
      <c r="H8" s="70" t="s">
        <v>161</v>
      </c>
      <c r="I8" s="70" t="s">
        <v>162</v>
      </c>
      <c r="J8" s="70" t="s">
        <v>163</v>
      </c>
      <c r="K8" s="70" t="s">
        <v>164</v>
      </c>
      <c r="L8" s="70" t="s">
        <v>165</v>
      </c>
      <c r="M8" s="70" t="s">
        <v>166</v>
      </c>
      <c r="N8" s="70" t="s">
        <v>167</v>
      </c>
      <c r="O8" s="70" t="s">
        <v>168</v>
      </c>
      <c r="P8" s="70" t="s">
        <v>169</v>
      </c>
      <c r="Q8" s="71">
        <v>27</v>
      </c>
      <c r="R8" s="70" t="s">
        <v>170</v>
      </c>
      <c r="S8" s="70" t="s">
        <v>171</v>
      </c>
      <c r="T8" s="70" t="s">
        <v>172</v>
      </c>
      <c r="U8" s="71">
        <v>119897</v>
      </c>
      <c r="V8" s="71">
        <v>37739</v>
      </c>
      <c r="W8" s="70" t="s">
        <v>173</v>
      </c>
      <c r="X8" s="72" t="s">
        <v>174</v>
      </c>
      <c r="Y8" s="71">
        <v>499</v>
      </c>
      <c r="Z8" s="71" t="s">
        <v>38</v>
      </c>
      <c r="AA8" s="71" t="s">
        <v>38</v>
      </c>
      <c r="AB8" s="71" t="s">
        <v>38</v>
      </c>
      <c r="AC8" s="71" t="s">
        <v>38</v>
      </c>
      <c r="AD8" s="71">
        <v>499</v>
      </c>
      <c r="AE8" s="71">
        <v>499</v>
      </c>
      <c r="AF8" s="71" t="s">
        <v>38</v>
      </c>
      <c r="AG8" s="71">
        <v>499</v>
      </c>
      <c r="AH8" s="73">
        <v>103.8</v>
      </c>
      <c r="AI8" s="73">
        <v>103.6</v>
      </c>
      <c r="AJ8" s="73">
        <v>102.9</v>
      </c>
      <c r="AK8" s="73">
        <v>101.6</v>
      </c>
      <c r="AL8" s="73">
        <v>104.3</v>
      </c>
      <c r="AM8" s="73">
        <v>99.7</v>
      </c>
      <c r="AN8" s="73">
        <v>98.8</v>
      </c>
      <c r="AO8" s="73">
        <v>98.5</v>
      </c>
      <c r="AP8" s="73">
        <v>98.7</v>
      </c>
      <c r="AQ8" s="73">
        <v>99</v>
      </c>
      <c r="AR8" s="73">
        <v>98.8</v>
      </c>
      <c r="AS8" s="73">
        <v>103</v>
      </c>
      <c r="AT8" s="73">
        <v>103.6</v>
      </c>
      <c r="AU8" s="73">
        <v>101.8</v>
      </c>
      <c r="AV8" s="73">
        <v>100.5</v>
      </c>
      <c r="AW8" s="73">
        <v>103.8</v>
      </c>
      <c r="AX8" s="73">
        <v>93.6</v>
      </c>
      <c r="AY8" s="73">
        <v>91.8</v>
      </c>
      <c r="AZ8" s="73">
        <v>91.6</v>
      </c>
      <c r="BA8" s="73">
        <v>92.1</v>
      </c>
      <c r="BB8" s="73">
        <v>92.3</v>
      </c>
      <c r="BC8" s="73">
        <v>89.7</v>
      </c>
      <c r="BD8" s="74">
        <v>7.8</v>
      </c>
      <c r="BE8" s="74">
        <v>6.8</v>
      </c>
      <c r="BF8" s="74">
        <v>6.6</v>
      </c>
      <c r="BG8" s="74">
        <v>7.6</v>
      </c>
      <c r="BH8" s="74">
        <v>5.0999999999999996</v>
      </c>
      <c r="BI8" s="74">
        <v>45.6</v>
      </c>
      <c r="BJ8" s="74">
        <v>38.1</v>
      </c>
      <c r="BK8" s="74">
        <v>42.9</v>
      </c>
      <c r="BL8" s="74">
        <v>40.200000000000003</v>
      </c>
      <c r="BM8" s="74">
        <v>40.4</v>
      </c>
      <c r="BN8" s="74">
        <v>64.099999999999994</v>
      </c>
      <c r="BO8" s="73">
        <v>77.5</v>
      </c>
      <c r="BP8" s="73">
        <v>74</v>
      </c>
      <c r="BQ8" s="73">
        <v>73.900000000000006</v>
      </c>
      <c r="BR8" s="73">
        <v>72.5</v>
      </c>
      <c r="BS8" s="73">
        <v>78.2</v>
      </c>
      <c r="BT8" s="73">
        <v>76.099999999999994</v>
      </c>
      <c r="BU8" s="73">
        <v>75.7</v>
      </c>
      <c r="BV8" s="73">
        <v>76.099999999999994</v>
      </c>
      <c r="BW8" s="73">
        <v>77</v>
      </c>
      <c r="BX8" s="73">
        <v>77.599999999999994</v>
      </c>
      <c r="BY8" s="73">
        <v>74.900000000000006</v>
      </c>
      <c r="BZ8" s="74">
        <v>57219</v>
      </c>
      <c r="CA8" s="74">
        <v>58979</v>
      </c>
      <c r="CB8" s="74">
        <v>59313</v>
      </c>
      <c r="CC8" s="74">
        <v>60211</v>
      </c>
      <c r="CD8" s="74">
        <v>61652</v>
      </c>
      <c r="CE8" s="74">
        <v>53447</v>
      </c>
      <c r="CF8" s="74">
        <v>54464</v>
      </c>
      <c r="CG8" s="74">
        <v>55265</v>
      </c>
      <c r="CH8" s="74">
        <v>56892</v>
      </c>
      <c r="CI8" s="74">
        <v>59108</v>
      </c>
      <c r="CJ8" s="73">
        <v>52412</v>
      </c>
      <c r="CK8" s="74">
        <v>13307</v>
      </c>
      <c r="CL8" s="74">
        <v>13725</v>
      </c>
      <c r="CM8" s="74">
        <v>14014</v>
      </c>
      <c r="CN8" s="74">
        <v>15168</v>
      </c>
      <c r="CO8" s="74">
        <v>16471</v>
      </c>
      <c r="CP8" s="74">
        <v>13027</v>
      </c>
      <c r="CQ8" s="74">
        <v>13969</v>
      </c>
      <c r="CR8" s="74">
        <v>14455</v>
      </c>
      <c r="CS8" s="74">
        <v>15171</v>
      </c>
      <c r="CT8" s="74">
        <v>15887</v>
      </c>
      <c r="CU8" s="73">
        <v>14708</v>
      </c>
      <c r="CV8" s="74">
        <v>49.7</v>
      </c>
      <c r="CW8" s="74">
        <v>50.4</v>
      </c>
      <c r="CX8" s="74">
        <v>51.7</v>
      </c>
      <c r="CY8" s="74">
        <v>51.9</v>
      </c>
      <c r="CZ8" s="74">
        <v>49.8</v>
      </c>
      <c r="DA8" s="74">
        <v>52.6</v>
      </c>
      <c r="DB8" s="74">
        <v>53.2</v>
      </c>
      <c r="DC8" s="74">
        <v>54.1</v>
      </c>
      <c r="DD8" s="74">
        <v>53.8</v>
      </c>
      <c r="DE8" s="74">
        <v>53</v>
      </c>
      <c r="DF8" s="74">
        <v>54.8</v>
      </c>
      <c r="DG8" s="74">
        <v>24.9</v>
      </c>
      <c r="DH8" s="74">
        <v>25.1</v>
      </c>
      <c r="DI8" s="74">
        <v>23.7</v>
      </c>
      <c r="DJ8" s="74">
        <v>24.8</v>
      </c>
      <c r="DK8" s="74">
        <v>25.3</v>
      </c>
      <c r="DL8" s="74">
        <v>24.2</v>
      </c>
      <c r="DM8" s="74">
        <v>25.3</v>
      </c>
      <c r="DN8" s="74">
        <v>25.2</v>
      </c>
      <c r="DO8" s="74">
        <v>25.4</v>
      </c>
      <c r="DP8" s="74">
        <v>25.8</v>
      </c>
      <c r="DQ8" s="74">
        <v>24.3</v>
      </c>
      <c r="DR8" s="73">
        <v>68.599999999999994</v>
      </c>
      <c r="DS8" s="73">
        <v>68.2</v>
      </c>
      <c r="DT8" s="73">
        <v>70</v>
      </c>
      <c r="DU8" s="73">
        <v>72.8</v>
      </c>
      <c r="DV8" s="73">
        <v>74.5</v>
      </c>
      <c r="DW8" s="73">
        <v>48.4</v>
      </c>
      <c r="DX8" s="73">
        <v>48.7</v>
      </c>
      <c r="DY8" s="73">
        <v>52.5</v>
      </c>
      <c r="DZ8" s="73">
        <v>52.7</v>
      </c>
      <c r="EA8" s="73">
        <v>53.7</v>
      </c>
      <c r="EB8" s="73">
        <v>52.5</v>
      </c>
      <c r="EC8" s="73">
        <v>77.8</v>
      </c>
      <c r="ED8" s="73">
        <v>78.900000000000006</v>
      </c>
      <c r="EE8" s="73">
        <v>79.8</v>
      </c>
      <c r="EF8" s="73">
        <v>80.8</v>
      </c>
      <c r="EG8" s="73">
        <v>81.400000000000006</v>
      </c>
      <c r="EH8" s="73">
        <v>62.3</v>
      </c>
      <c r="EI8" s="73">
        <v>61.7</v>
      </c>
      <c r="EJ8" s="73">
        <v>66.099999999999994</v>
      </c>
      <c r="EK8" s="73">
        <v>68.400000000000006</v>
      </c>
      <c r="EL8" s="73">
        <v>69.3</v>
      </c>
      <c r="EM8" s="73">
        <v>68.8</v>
      </c>
      <c r="EN8" s="74">
        <v>38369794</v>
      </c>
      <c r="EO8" s="74">
        <v>39870792</v>
      </c>
      <c r="EP8" s="74">
        <v>40629597</v>
      </c>
      <c r="EQ8" s="74">
        <v>40926780</v>
      </c>
      <c r="ER8" s="74">
        <v>41450222</v>
      </c>
      <c r="ES8" s="74">
        <v>42112933</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2020-02-07T04:56:04Z</cp:lastPrinted>
  <dcterms:created xsi:type="dcterms:W3CDTF">2019-12-05T07:38:06Z</dcterms:created>
  <dcterms:modified xsi:type="dcterms:W3CDTF">2020-02-07T06:30:23Z</dcterms:modified>
  <cp:category/>
</cp:coreProperties>
</file>