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1050_産業部\10_経済振興課\06_勝川\8 公営企業決算報告(総務省6月1週までに作成)\R01\公営企業照会\R20212〆H30地方公営企業経営比較分析確認\"/>
    </mc:Choice>
  </mc:AlternateContent>
  <xr:revisionPtr revIDLastSave="0" documentId="13_ncr:1_{1C79C2FE-9A4F-45C7-A22E-CC8C1CB8409D}" xr6:coauthVersionLast="41" xr6:coauthVersionMax="41" xr10:uidLastSave="{00000000-0000-0000-0000-000000000000}"/>
  <workbookProtection workbookAlgorithmName="SHA-512" workbookHashValue="YoCQGPKUte1XwikXXr+qf2n/o+eAf1NZkP9HhP8tKu6eZj8iFVnBGSrXKOlwosSHADe4I158TxV6KPJ0vgkG/A==" workbookSaltValue="7FzDsWd/LKgik6zFOkBbgA==" workbookSpinCount="100000" lockStructure="1"/>
  <bookViews>
    <workbookView xWindow="1440" yWindow="255" windowWidth="18060" windowHeight="105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DP7" i="5"/>
  <c r="JC32" i="4" s="1"/>
  <c r="DO7" i="5"/>
  <c r="DN7" i="5"/>
  <c r="LH31" i="4" s="1"/>
  <c r="DM7" i="5"/>
  <c r="KO31" i="4" s="1"/>
  <c r="DL7" i="5"/>
  <c r="DK7" i="5"/>
  <c r="DI7" i="5"/>
  <c r="MI78" i="4" s="1"/>
  <c r="DH7" i="5"/>
  <c r="DG7" i="5"/>
  <c r="LE78" i="4" s="1"/>
  <c r="DF7" i="5"/>
  <c r="DE7" i="5"/>
  <c r="KA78" i="4" s="1"/>
  <c r="DD7" i="5"/>
  <c r="MI77" i="4" s="1"/>
  <c r="DC7" i="5"/>
  <c r="DB7" i="5"/>
  <c r="DA7" i="5"/>
  <c r="CZ7" i="5"/>
  <c r="CN7" i="5"/>
  <c r="CV76" i="4" s="1"/>
  <c r="CM7" i="5"/>
  <c r="BZ7" i="5"/>
  <c r="MA53" i="4" s="1"/>
  <c r="BY7" i="5"/>
  <c r="LH53" i="4" s="1"/>
  <c r="BX7" i="5"/>
  <c r="BW7" i="5"/>
  <c r="BV7" i="5"/>
  <c r="BU7" i="5"/>
  <c r="BT7" i="5"/>
  <c r="LH52" i="4" s="1"/>
  <c r="BS7" i="5"/>
  <c r="BR7" i="5"/>
  <c r="JV52" i="4" s="1"/>
  <c r="BQ7" i="5"/>
  <c r="JC52" i="4" s="1"/>
  <c r="BO7" i="5"/>
  <c r="BN7" i="5"/>
  <c r="BM7" i="5"/>
  <c r="BL7" i="5"/>
  <c r="FE53" i="4" s="1"/>
  <c r="BK7" i="5"/>
  <c r="EL53" i="4" s="1"/>
  <c r="BJ7" i="5"/>
  <c r="BI7" i="5"/>
  <c r="GQ52" i="4" s="1"/>
  <c r="BH7" i="5"/>
  <c r="FX52" i="4" s="1"/>
  <c r="BG7" i="5"/>
  <c r="BF7" i="5"/>
  <c r="BD7" i="5"/>
  <c r="BC7" i="5"/>
  <c r="BB7" i="5"/>
  <c r="BG53" i="4" s="1"/>
  <c r="BA7" i="5"/>
  <c r="AZ7" i="5"/>
  <c r="AY7" i="5"/>
  <c r="CS52" i="4" s="1"/>
  <c r="AX7" i="5"/>
  <c r="AW7" i="5"/>
  <c r="AV7" i="5"/>
  <c r="AU7" i="5"/>
  <c r="U52" i="4" s="1"/>
  <c r="AS7" i="5"/>
  <c r="AR7" i="5"/>
  <c r="AQ7" i="5"/>
  <c r="FX32" i="4" s="1"/>
  <c r="AP7" i="5"/>
  <c r="FE32" i="4" s="1"/>
  <c r="AO7" i="5"/>
  <c r="AN7" i="5"/>
  <c r="AM7" i="5"/>
  <c r="AL7" i="5"/>
  <c r="AK7" i="5"/>
  <c r="FE31" i="4" s="1"/>
  <c r="AJ7" i="5"/>
  <c r="AH7" i="5"/>
  <c r="CS32" i="4" s="1"/>
  <c r="AG7" i="5"/>
  <c r="BZ32" i="4" s="1"/>
  <c r="AF7" i="5"/>
  <c r="AE7" i="5"/>
  <c r="AD7" i="5"/>
  <c r="AC7" i="5"/>
  <c r="AB7" i="5"/>
  <c r="BZ31" i="4" s="1"/>
  <c r="AA7" i="5"/>
  <c r="Z7" i="5"/>
  <c r="AN31" i="4" s="1"/>
  <c r="Y7" i="5"/>
  <c r="U31" i="4" s="1"/>
  <c r="X7" i="5"/>
  <c r="W7" i="5"/>
  <c r="V7" i="5"/>
  <c r="U7" i="5"/>
  <c r="T7" i="5"/>
  <c r="S7" i="5"/>
  <c r="R7" i="5"/>
  <c r="DU10" i="4" s="1"/>
  <c r="Q7" i="5"/>
  <c r="CF10" i="4" s="1"/>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KP78" i="4"/>
  <c r="IT78" i="4"/>
  <c r="IE78" i="4"/>
  <c r="HP78" i="4"/>
  <c r="HA78" i="4"/>
  <c r="GL78" i="4"/>
  <c r="BZ78" i="4"/>
  <c r="BK78" i="4"/>
  <c r="AV78" i="4"/>
  <c r="AG78" i="4"/>
  <c r="R78" i="4"/>
  <c r="LT77" i="4"/>
  <c r="LE77" i="4"/>
  <c r="KP77" i="4"/>
  <c r="KA77" i="4"/>
  <c r="IT77" i="4"/>
  <c r="IE77" i="4"/>
  <c r="HP77" i="4"/>
  <c r="HA77" i="4"/>
  <c r="GL77" i="4"/>
  <c r="BZ77" i="4"/>
  <c r="BK77" i="4"/>
  <c r="AV77" i="4"/>
  <c r="AG77" i="4"/>
  <c r="R77" i="4"/>
  <c r="CV67" i="4"/>
  <c r="KO53" i="4"/>
  <c r="JV53" i="4"/>
  <c r="JC53" i="4"/>
  <c r="HJ53" i="4"/>
  <c r="GQ53" i="4"/>
  <c r="FX53" i="4"/>
  <c r="CS53" i="4"/>
  <c r="BZ53" i="4"/>
  <c r="AN53" i="4"/>
  <c r="U53" i="4"/>
  <c r="MA52" i="4"/>
  <c r="KO52" i="4"/>
  <c r="HJ52" i="4"/>
  <c r="FE52" i="4"/>
  <c r="EL52" i="4"/>
  <c r="BZ52" i="4"/>
  <c r="BG52" i="4"/>
  <c r="AN52" i="4"/>
  <c r="MA32" i="4"/>
  <c r="LH32" i="4"/>
  <c r="JV32" i="4"/>
  <c r="HJ32" i="4"/>
  <c r="GQ32" i="4"/>
  <c r="EL32" i="4"/>
  <c r="BG32" i="4"/>
  <c r="AN32" i="4"/>
  <c r="U32" i="4"/>
  <c r="MA31" i="4"/>
  <c r="JV31" i="4"/>
  <c r="JC31" i="4"/>
  <c r="HJ31" i="4"/>
  <c r="GQ31" i="4"/>
  <c r="FX31" i="4"/>
  <c r="EL31" i="4"/>
  <c r="CS31" i="4"/>
  <c r="BG31" i="4"/>
  <c r="LJ10" i="4"/>
  <c r="JQ10" i="4"/>
  <c r="HX10" i="4"/>
  <c r="B10" i="4"/>
  <c r="LJ8" i="4"/>
  <c r="JQ8" i="4"/>
  <c r="HX8" i="4"/>
  <c r="DU8" i="4"/>
  <c r="AQ8" i="4"/>
  <c r="B6" i="4" l="1"/>
  <c r="MI76" i="4"/>
  <c r="HJ51" i="4"/>
  <c r="MA30" i="4"/>
  <c r="CS30" i="4"/>
  <c r="IT76" i="4"/>
  <c r="CS51" i="4"/>
  <c r="HJ30" i="4"/>
  <c r="BZ76" i="4"/>
  <c r="MA51" i="4"/>
  <c r="C11" i="5"/>
  <c r="D11" i="5"/>
  <c r="E11" i="5"/>
  <c r="B11" i="5"/>
  <c r="BK76" i="4" l="1"/>
  <c r="LH51" i="4"/>
  <c r="LT76" i="4"/>
  <c r="GQ51" i="4"/>
  <c r="LH30" i="4"/>
  <c r="GQ30" i="4"/>
  <c r="IE76" i="4"/>
  <c r="BZ51" i="4"/>
  <c r="BZ30" i="4"/>
  <c r="HP76" i="4"/>
  <c r="BG30" i="4"/>
  <c r="FX51" i="4"/>
  <c r="KO30" i="4"/>
  <c r="AV76" i="4"/>
  <c r="KO51" i="4"/>
  <c r="LE76" i="4"/>
  <c r="FX30" i="4"/>
  <c r="BG51" i="4"/>
  <c r="JV30" i="4"/>
  <c r="HA76" i="4"/>
  <c r="AN51" i="4"/>
  <c r="FE30" i="4"/>
  <c r="FE51" i="4"/>
  <c r="AN30" i="4"/>
  <c r="JV51" i="4"/>
  <c r="KP76" i="4"/>
  <c r="AG76" i="4"/>
  <c r="JC51" i="4"/>
  <c r="KA76" i="4"/>
  <c r="EL51" i="4"/>
  <c r="JC30" i="4"/>
  <c r="R76" i="4"/>
  <c r="GL76" i="4"/>
  <c r="U51" i="4"/>
  <c r="EL30" i="4"/>
  <c r="U30" i="4"/>
</calcChain>
</file>

<file path=xl/sharedStrings.xml><?xml version="1.0" encoding="utf-8"?>
<sst xmlns="http://schemas.openxmlformats.org/spreadsheetml/2006/main" count="278" uniqueCount="145">
  <si>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</si>
  <si>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</si>
  <si>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</si>
  <si>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</si>
  <si>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</si>
  <si>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</si>
  <si>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</si>
  <si>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</si>
  <si>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</si>
  <si>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</si>
  <si>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</si>
  <si>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</si>
  <si>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</si>
  <si>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</si>
  <si>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</si>
  <si>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</si>
  <si>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</si>
  <si>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</si>
  <si>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</si>
  <si>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</si>
  <si>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</si>
  <si>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</si>
  <si>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</si>
  <si>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</si>
  <si>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</si>
  <si>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</si>
  <si>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</si>
  <si>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</si>
  <si>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</si>
  <si>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</si>
  <si>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</si>
  <si>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</si>
  <si>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</si>
  <si>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</si>
  <si>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</si>
  <si>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</si>
  <si>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</si>
  <si>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</si>
  <si>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</si>
  <si>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</si>
  <si>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</si>
  <si>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</si>
  <si>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</si>
  <si>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</si>
  <si>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</si>
  <si>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</si>
  <si>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</si>
  <si>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</si>
  <si>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</si>
  <si>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</si>
  <si>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</si>
  <si>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</si>
  <si>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</si>
  <si>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</si>
  <si>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</si>
  <si>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</si>
  <si>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</si>
  <si>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</si>
  <si>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</si>
  <si>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</si>
  <si>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</si>
  <si>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</si>
  <si>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</si>
  <si>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</si>
  <si>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</si>
  <si>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</si>
  <si>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</si>
  <si>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</si>
  <si>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</si>
  <si>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</si>
  <si>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</si>
  <si>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</si>
  <si>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</si>
  <si>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</si>
  <si>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</si>
  <si>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</si>
  <si>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</si>
  <si>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</si>
  <si>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</si>
  <si>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</si>
  <si>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</si>
  <si>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</si>
  <si>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</si>
  <si>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</si>
  <si>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</si>
  <si>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</si>
  <si>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</si>
  <si>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</si>
  <si>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</si>
  <si>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</si>
  <si>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</si>
  <si>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</si>
  <si>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</si>
  <si>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</si>
  <si>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</si>
  <si>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</si>
  <si>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</si>
  <si>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</si>
  <si>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</si>
  <si>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</si>
  <si>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</si>
  <si>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</si>
  <si>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</si>
  <si>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</si>
  <si>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</si>
  <si>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</si>
  <si>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</si>
  <si>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</si>
  <si>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</si>
  <si>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</si>
  <si>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</si>
  <si>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</si>
  <si>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当該値(N-4)</t>
    <phoneticPr fontId="5"/>
  </si>
  <si>
    <t>当該値(N-3)</t>
    <phoneticPr fontId="5"/>
  </si>
  <si>
    <t>当該値(N-2)</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</si>
  <si>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</si>
  <si>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</si>
  <si>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</si>
  <si>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</si>
  <si>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</si>
  <si>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</si>
  <si>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</si>
  <si>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</si>
  <si>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</si>
  <si>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</si>
  <si>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</si>
  <si>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</si>
  <si>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</si>
  <si>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</si>
  <si>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</si>
  <si>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</si>
  <si>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</si>
  <si>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</si>
  <si>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</si>
  <si>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</si>
  <si>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</si>
  <si>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</si>
  <si>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</si>
  <si>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</si>
  <si>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</si>
  <si>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</si>
  <si>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年比較において利用率は安定傾向にあり、常用利用者は確保できていると言える。利用率が安定している理由に、駅周辺という立地条件に加え、本来の施設設置理由である再開発地区を中心とした、周辺商業施設利用者の利便を図る目的があり、それを果たしていると言える。</t>
    <rPh sb="1" eb="3">
      <t>ケイネン</t>
    </rPh>
    <rPh sb="3" eb="5">
      <t>ヒカク</t>
    </rPh>
    <rPh sb="9" eb="12">
      <t>リヨウリツ</t>
    </rPh>
    <rPh sb="13" eb="15">
      <t>アンテイ</t>
    </rPh>
    <rPh sb="15" eb="17">
      <t>ケイコウ</t>
    </rPh>
    <rPh sb="21" eb="23">
      <t>ジョウヨウ</t>
    </rPh>
    <rPh sb="23" eb="26">
      <t>リヨウシャ</t>
    </rPh>
    <rPh sb="27" eb="29">
      <t>カクホ</t>
    </rPh>
    <rPh sb="35" eb="36">
      <t>イ</t>
    </rPh>
    <rPh sb="39" eb="42">
      <t>リヨウリツ</t>
    </rPh>
    <rPh sb="43" eb="45">
      <t>アンテイ</t>
    </rPh>
    <rPh sb="49" eb="51">
      <t>リユウ</t>
    </rPh>
    <rPh sb="53" eb="56">
      <t>エキシュウヘン</t>
    </rPh>
    <rPh sb="59" eb="61">
      <t>リッチ</t>
    </rPh>
    <rPh sb="61" eb="63">
      <t>ジョウケン</t>
    </rPh>
    <rPh sb="64" eb="65">
      <t>クワ</t>
    </rPh>
    <rPh sb="67" eb="69">
      <t>ホンライ</t>
    </rPh>
    <rPh sb="70" eb="74">
      <t>シセツセッチ</t>
    </rPh>
    <rPh sb="74" eb="76">
      <t>リユウ</t>
    </rPh>
    <rPh sb="79" eb="82">
      <t>サイカイハツ</t>
    </rPh>
    <rPh sb="82" eb="84">
      <t>チク</t>
    </rPh>
    <rPh sb="85" eb="87">
      <t>チュウシン</t>
    </rPh>
    <rPh sb="91" eb="93">
      <t>シュウヘン</t>
    </rPh>
    <rPh sb="93" eb="95">
      <t>ショウギョウ</t>
    </rPh>
    <rPh sb="95" eb="97">
      <t>シセツ</t>
    </rPh>
    <rPh sb="97" eb="100">
      <t>リヨウシャ</t>
    </rPh>
    <rPh sb="101" eb="103">
      <t>リベン</t>
    </rPh>
    <rPh sb="104" eb="105">
      <t>ハカ</t>
    </rPh>
    <rPh sb="106" eb="108">
      <t>モクテキ</t>
    </rPh>
    <rPh sb="115" eb="116">
      <t>ハ</t>
    </rPh>
    <rPh sb="122" eb="123">
      <t>イ</t>
    </rPh>
    <phoneticPr fontId="5"/>
  </si>
  <si>
    <r>
      <t>　収益額が劇的に上昇する見込みは少ないが、現状は健全な収益状況と言える。
　駐車場の建設目的には駅周辺施設利用者の利便性を確保することもあり、民間への譲渡は予定していない。
　</t>
    </r>
    <r>
      <rPr>
        <sz val="11"/>
        <rFont val="ＭＳ ゴシック"/>
        <family val="3"/>
        <charset val="128"/>
      </rPr>
      <t>経営戦略は令和2年度末までに策定予定である。</t>
    </r>
    <r>
      <rPr>
        <sz val="11"/>
        <color rgb="FFFF0000"/>
        <rFont val="ＭＳ ゴシック"/>
        <family val="3"/>
        <charset val="128"/>
      </rPr>
      <t xml:space="preserve">
</t>
    </r>
    <rPh sb="1" eb="3">
      <t>シュウエキ</t>
    </rPh>
    <rPh sb="3" eb="4">
      <t>ガク</t>
    </rPh>
    <rPh sb="5" eb="7">
      <t>ゲキテキ</t>
    </rPh>
    <rPh sb="8" eb="10">
      <t>ジョウショウ</t>
    </rPh>
    <rPh sb="12" eb="14">
      <t>ミコ</t>
    </rPh>
    <rPh sb="16" eb="17">
      <t>スク</t>
    </rPh>
    <rPh sb="21" eb="23">
      <t>ゲンジョウ</t>
    </rPh>
    <rPh sb="24" eb="26">
      <t>ケンゼン</t>
    </rPh>
    <rPh sb="27" eb="29">
      <t>シュウエキ</t>
    </rPh>
    <rPh sb="29" eb="31">
      <t>ジョウキョウ</t>
    </rPh>
    <rPh sb="32" eb="33">
      <t>イ</t>
    </rPh>
    <rPh sb="38" eb="41">
      <t>チュウシャジョウ</t>
    </rPh>
    <rPh sb="42" eb="44">
      <t>ケンセツ</t>
    </rPh>
    <rPh sb="44" eb="46">
      <t>モクテキ</t>
    </rPh>
    <rPh sb="48" eb="49">
      <t>エキ</t>
    </rPh>
    <rPh sb="49" eb="51">
      <t>シュウヘン</t>
    </rPh>
    <rPh sb="51" eb="53">
      <t>シセツ</t>
    </rPh>
    <rPh sb="53" eb="56">
      <t>リヨウシャ</t>
    </rPh>
    <rPh sb="57" eb="60">
      <t>リベンセイ</t>
    </rPh>
    <rPh sb="61" eb="63">
      <t>カクホ</t>
    </rPh>
    <rPh sb="71" eb="73">
      <t>ミンカン</t>
    </rPh>
    <rPh sb="75" eb="77">
      <t>ジョウト</t>
    </rPh>
    <rPh sb="78" eb="80">
      <t>ヨテイ</t>
    </rPh>
    <rPh sb="88" eb="92">
      <t>ケイエイセンリャク</t>
    </rPh>
    <rPh sb="93" eb="95">
      <t>レイワ</t>
    </rPh>
    <rPh sb="96" eb="98">
      <t>ネンド</t>
    </rPh>
    <rPh sb="98" eb="99">
      <t>マツ</t>
    </rPh>
    <rPh sb="102" eb="104">
      <t>サクテイ</t>
    </rPh>
    <rPh sb="104" eb="106">
      <t>ヨテイ</t>
    </rPh>
    <phoneticPr fontId="5"/>
  </si>
  <si>
    <t xml:space="preserve">①収益的収支比率については、平成30年度の地方債の償還額が平成29年度までの金額よりも少額となったことを受け100％を超えた。なお、地方債の償還は令和元年度に終了する。
④売上高ＧＯＰ比率は平成28-30年度にかけ、営業費用に勝川駅南口立体駐車場の営業費用を誤って加算していたため減少していた。勝川駅前地下駐車場単体での数値は各々39.5、42.0、44.5であり、緩やかに上昇している。
⑤ＥＢＩＴＤＡについては、経年比較においてほぼ横ばいの状況であり、収益性は確保していると言える。
</t>
    <rPh sb="1" eb="3">
      <t>シュウエキ</t>
    </rPh>
    <rPh sb="3" eb="4">
      <t>テキ</t>
    </rPh>
    <rPh sb="4" eb="6">
      <t>シュウシ</t>
    </rPh>
    <rPh sb="6" eb="8">
      <t>ヒリツ</t>
    </rPh>
    <rPh sb="14" eb="16">
      <t>ヘイセイ</t>
    </rPh>
    <rPh sb="18" eb="20">
      <t>ネンド</t>
    </rPh>
    <rPh sb="21" eb="23">
      <t>チホウ</t>
    </rPh>
    <rPh sb="23" eb="24">
      <t>サイ</t>
    </rPh>
    <rPh sb="25" eb="27">
      <t>ショウカン</t>
    </rPh>
    <rPh sb="27" eb="28">
      <t>ガク</t>
    </rPh>
    <rPh sb="29" eb="31">
      <t>ヘイセイ</t>
    </rPh>
    <rPh sb="33" eb="34">
      <t>ネン</t>
    </rPh>
    <rPh sb="34" eb="35">
      <t>ド</t>
    </rPh>
    <rPh sb="38" eb="40">
      <t>キンガク</t>
    </rPh>
    <rPh sb="43" eb="45">
      <t>ショウガク</t>
    </rPh>
    <rPh sb="52" eb="53">
      <t>ウ</t>
    </rPh>
    <rPh sb="59" eb="60">
      <t>コ</t>
    </rPh>
    <rPh sb="73" eb="75">
      <t>レイワ</t>
    </rPh>
    <rPh sb="75" eb="76">
      <t>ガン</t>
    </rPh>
    <rPh sb="86" eb="88">
      <t>ウリアゲ</t>
    </rPh>
    <rPh sb="88" eb="89">
      <t>ダカ</t>
    </rPh>
    <rPh sb="92" eb="94">
      <t>ヒリツ</t>
    </rPh>
    <rPh sb="95" eb="97">
      <t>ヘイセイ</t>
    </rPh>
    <rPh sb="103" eb="104">
      <t>ド</t>
    </rPh>
    <rPh sb="113" eb="116">
      <t>カチガワエキ</t>
    </rPh>
    <rPh sb="116" eb="118">
      <t>ミナミグチ</t>
    </rPh>
    <rPh sb="118" eb="120">
      <t>リッタイ</t>
    </rPh>
    <rPh sb="120" eb="123">
      <t>チュウシャジョウ</t>
    </rPh>
    <rPh sb="124" eb="126">
      <t>エイギョウ</t>
    </rPh>
    <rPh sb="126" eb="128">
      <t>ヒヨウ</t>
    </rPh>
    <rPh sb="129" eb="130">
      <t>アヤマ</t>
    </rPh>
    <rPh sb="132" eb="134">
      <t>カサン</t>
    </rPh>
    <rPh sb="140" eb="142">
      <t>ゲンショウ</t>
    </rPh>
    <rPh sb="147" eb="150">
      <t>カチガワエキ</t>
    </rPh>
    <rPh sb="150" eb="151">
      <t>マエ</t>
    </rPh>
    <rPh sb="151" eb="156">
      <t>チカチュウシャジョウ</t>
    </rPh>
    <rPh sb="156" eb="158">
      <t>タンタイ</t>
    </rPh>
    <rPh sb="160" eb="162">
      <t>スウチ</t>
    </rPh>
    <rPh sb="163" eb="165">
      <t>オノオノ</t>
    </rPh>
    <rPh sb="183" eb="184">
      <t>ユル</t>
    </rPh>
    <rPh sb="187" eb="189">
      <t>ジョウショウ</t>
    </rPh>
    <rPh sb="208" eb="210">
      <t>ケイネン</t>
    </rPh>
    <rPh sb="210" eb="212">
      <t>ヒカク</t>
    </rPh>
    <rPh sb="218" eb="219">
      <t>ヨコ</t>
    </rPh>
    <rPh sb="222" eb="224">
      <t>ジョウキョウ</t>
    </rPh>
    <rPh sb="228" eb="231">
      <t>シュウエキセイ</t>
    </rPh>
    <rPh sb="232" eb="234">
      <t>カクホ</t>
    </rPh>
    <rPh sb="239" eb="240">
      <t>イ</t>
    </rPh>
    <phoneticPr fontId="5"/>
  </si>
  <si>
    <t>　設備更新・修繕費等については指定管理者と検討し、状況に応じて対応している。
　資産内容が施設建物のみの小規模であり、地方公営企業法を適用していないため、⑥有形固定資産原価償却費、⑨累積欠損金比率について「該当なし」となっている。</t>
    <rPh sb="1" eb="3">
      <t>セツビ</t>
    </rPh>
    <rPh sb="3" eb="5">
      <t>コウシン</t>
    </rPh>
    <rPh sb="6" eb="9">
      <t>シュウゼンヒ</t>
    </rPh>
    <rPh sb="9" eb="10">
      <t>トウ</t>
    </rPh>
    <rPh sb="15" eb="17">
      <t>シテイ</t>
    </rPh>
    <rPh sb="17" eb="20">
      <t>カンリシャ</t>
    </rPh>
    <rPh sb="21" eb="23">
      <t>ケントウ</t>
    </rPh>
    <rPh sb="25" eb="27">
      <t>ジョウキョウ</t>
    </rPh>
    <rPh sb="28" eb="29">
      <t>オウ</t>
    </rPh>
    <rPh sb="31" eb="33">
      <t>タイオウ</t>
    </rPh>
    <rPh sb="40" eb="42">
      <t>シサン</t>
    </rPh>
    <rPh sb="42" eb="44">
      <t>ナイヨウ</t>
    </rPh>
    <rPh sb="45" eb="47">
      <t>シセツ</t>
    </rPh>
    <rPh sb="47" eb="49">
      <t>タテモノ</t>
    </rPh>
    <rPh sb="52" eb="55">
      <t>ショウキボ</t>
    </rPh>
    <rPh sb="59" eb="61">
      <t>チホウ</t>
    </rPh>
    <rPh sb="61" eb="63">
      <t>コウエイ</t>
    </rPh>
    <rPh sb="63" eb="65">
      <t>キギョウ</t>
    </rPh>
    <rPh sb="65" eb="66">
      <t>ホウ</t>
    </rPh>
    <rPh sb="67" eb="69">
      <t>テキヨウ</t>
    </rPh>
    <rPh sb="78" eb="80">
      <t>ユウケイ</t>
    </rPh>
    <rPh sb="80" eb="82">
      <t>コテイ</t>
    </rPh>
    <rPh sb="82" eb="84">
      <t>シサン</t>
    </rPh>
    <rPh sb="84" eb="86">
      <t>ゲンカ</t>
    </rPh>
    <rPh sb="86" eb="88">
      <t>ショウキャク</t>
    </rPh>
    <rPh sb="88" eb="89">
      <t>ヒ</t>
    </rPh>
    <rPh sb="91" eb="93">
      <t>ルイセキ</t>
    </rPh>
    <rPh sb="93" eb="95">
      <t>ケッソン</t>
    </rPh>
    <rPh sb="95" eb="96">
      <t>キン</t>
    </rPh>
    <rPh sb="96" eb="98">
      <t>ヒリツ</t>
    </rPh>
    <rPh sb="103" eb="105">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</si>
</sst>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37.4</c:v>
                </c:pt>
                <c:pt idx="1">
                  <c:v>45.6</c:v>
                </c:pt>
                <c:pt idx="2">
                  <c:v>74.400000000000006</c:v>
                </c:pt>
                <c:pt idx="3">
                  <c:v>94.4</c:v>
                </c:pt>
                <c:pt idx="4">
                  <c:v>123.2</c:v>
                </c:pt>
              </c:numCache>
            </c:numRef>
          </c:val>
          <c:extLst>
            <c:ext xmlns:c16="http://schemas.microsoft.com/office/drawing/2014/chart" uri="{C3380CC4-5D6E-409C-BE32-E72D297353CC}">
              <c16:uniqueId val="{00000000-BC4D-4C94-9164-85FCC38F542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BC4D-4C94-9164-85FCC38F542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F2-4180-95E0-EBCE00BA38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81F2-4180-95E0-EBCE00BA38C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FA5E-4228-8EF4-62F5D904C4B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5E-4228-8EF4-62F5D904C4B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403-44E8-9045-A8886C5DAAF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03-44E8-9045-A8886C5DAAF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C4-4C46-8434-B48218E4EE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D1C4-4C46-8434-B48218E4EE0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AE-4BA0-84A4-14EB6FCA65C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FFAE-4BA0-84A4-14EB6FCA65C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217.5</c:v>
                </c:pt>
                <c:pt idx="1">
                  <c:v>220.2</c:v>
                </c:pt>
                <c:pt idx="2">
                  <c:v>216.7</c:v>
                </c:pt>
                <c:pt idx="3">
                  <c:v>222.8</c:v>
                </c:pt>
                <c:pt idx="4">
                  <c:v>225.4</c:v>
                </c:pt>
              </c:numCache>
            </c:numRef>
          </c:val>
          <c:extLst>
            <c:ext xmlns:c16="http://schemas.microsoft.com/office/drawing/2014/chart" uri="{C3380CC4-5D6E-409C-BE32-E72D297353CC}">
              <c16:uniqueId val="{00000000-C1B1-4FB1-8031-6B4754C09F7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C1B1-4FB1-8031-6B4754C09F7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32.9</c:v>
                </c:pt>
                <c:pt idx="1">
                  <c:v>39.9</c:v>
                </c:pt>
                <c:pt idx="2">
                  <c:v>10.9</c:v>
                </c:pt>
                <c:pt idx="3">
                  <c:v>16.7</c:v>
                </c:pt>
                <c:pt idx="4">
                  <c:v>10.8</c:v>
                </c:pt>
              </c:numCache>
            </c:numRef>
          </c:val>
          <c:extLst>
            <c:ext xmlns:c16="http://schemas.microsoft.com/office/drawing/2014/chart" uri="{C3380CC4-5D6E-409C-BE32-E72D297353CC}">
              <c16:uniqueId val="{00000000-B174-4995-B69F-7429D5F2FC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B174-4995-B69F-7429D5F2FCB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21993</c:v>
                </c:pt>
                <c:pt idx="1">
                  <c:v>24981</c:v>
                </c:pt>
                <c:pt idx="2">
                  <c:v>22825</c:v>
                </c:pt>
                <c:pt idx="3">
                  <c:v>26185</c:v>
                </c:pt>
                <c:pt idx="4">
                  <c:v>25923</c:v>
                </c:pt>
              </c:numCache>
            </c:numRef>
          </c:val>
          <c:extLst>
            <c:ext xmlns:c16="http://schemas.microsoft.com/office/drawing/2014/chart" uri="{C3380CC4-5D6E-409C-BE32-E72D297353CC}">
              <c16:uniqueId val="{00000000-026E-4ADD-8F76-4F6733784B7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026E-4ADD-8F76-4F6733784B7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愛知県春日井市　勝川駅前地下駐車場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5197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37.4</v>
      </c>
      <c r="V31" s="110"/>
      <c r="W31" s="110"/>
      <c r="X31" s="110"/>
      <c r="Y31" s="110"/>
      <c r="Z31" s="110"/>
      <c r="AA31" s="110"/>
      <c r="AB31" s="110"/>
      <c r="AC31" s="110"/>
      <c r="AD31" s="110"/>
      <c r="AE31" s="110"/>
      <c r="AF31" s="110"/>
      <c r="AG31" s="110"/>
      <c r="AH31" s="110"/>
      <c r="AI31" s="110"/>
      <c r="AJ31" s="110"/>
      <c r="AK31" s="110"/>
      <c r="AL31" s="110"/>
      <c r="AM31" s="110"/>
      <c r="AN31" s="110">
        <f>データ!Z7</f>
        <v>45.6</v>
      </c>
      <c r="AO31" s="110"/>
      <c r="AP31" s="110"/>
      <c r="AQ31" s="110"/>
      <c r="AR31" s="110"/>
      <c r="AS31" s="110"/>
      <c r="AT31" s="110"/>
      <c r="AU31" s="110"/>
      <c r="AV31" s="110"/>
      <c r="AW31" s="110"/>
      <c r="AX31" s="110"/>
      <c r="AY31" s="110"/>
      <c r="AZ31" s="110"/>
      <c r="BA31" s="110"/>
      <c r="BB31" s="110"/>
      <c r="BC31" s="110"/>
      <c r="BD31" s="110"/>
      <c r="BE31" s="110"/>
      <c r="BF31" s="110"/>
      <c r="BG31" s="110">
        <f>データ!AA7</f>
        <v>74.400000000000006</v>
      </c>
      <c r="BH31" s="110"/>
      <c r="BI31" s="110"/>
      <c r="BJ31" s="110"/>
      <c r="BK31" s="110"/>
      <c r="BL31" s="110"/>
      <c r="BM31" s="110"/>
      <c r="BN31" s="110"/>
      <c r="BO31" s="110"/>
      <c r="BP31" s="110"/>
      <c r="BQ31" s="110"/>
      <c r="BR31" s="110"/>
      <c r="BS31" s="110"/>
      <c r="BT31" s="110"/>
      <c r="BU31" s="110"/>
      <c r="BV31" s="110"/>
      <c r="BW31" s="110"/>
      <c r="BX31" s="110"/>
      <c r="BY31" s="110"/>
      <c r="BZ31" s="110">
        <f>データ!AB7</f>
        <v>94.4</v>
      </c>
      <c r="CA31" s="110"/>
      <c r="CB31" s="110"/>
      <c r="CC31" s="110"/>
      <c r="CD31" s="110"/>
      <c r="CE31" s="110"/>
      <c r="CF31" s="110"/>
      <c r="CG31" s="110"/>
      <c r="CH31" s="110"/>
      <c r="CI31" s="110"/>
      <c r="CJ31" s="110"/>
      <c r="CK31" s="110"/>
      <c r="CL31" s="110"/>
      <c r="CM31" s="110"/>
      <c r="CN31" s="110"/>
      <c r="CO31" s="110"/>
      <c r="CP31" s="110"/>
      <c r="CQ31" s="110"/>
      <c r="CR31" s="110"/>
      <c r="CS31" s="110">
        <f>データ!AC7</f>
        <v>123.2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217.5</v>
      </c>
      <c r="JD31" s="81"/>
      <c r="JE31" s="81"/>
      <c r="JF31" s="81"/>
      <c r="JG31" s="81"/>
      <c r="JH31" s="81"/>
      <c r="JI31" s="81"/>
      <c r="JJ31" s="81"/>
      <c r="JK31" s="81"/>
      <c r="JL31" s="81"/>
      <c r="JM31" s="81"/>
      <c r="JN31" s="81"/>
      <c r="JO31" s="81"/>
      <c r="JP31" s="81"/>
      <c r="JQ31" s="81"/>
      <c r="JR31" s="81"/>
      <c r="JS31" s="81"/>
      <c r="JT31" s="81"/>
      <c r="JU31" s="82"/>
      <c r="JV31" s="80">
        <f>データ!DL7</f>
        <v>220.2</v>
      </c>
      <c r="JW31" s="81"/>
      <c r="JX31" s="81"/>
      <c r="JY31" s="81"/>
      <c r="JZ31" s="81"/>
      <c r="KA31" s="81"/>
      <c r="KB31" s="81"/>
      <c r="KC31" s="81"/>
      <c r="KD31" s="81"/>
      <c r="KE31" s="81"/>
      <c r="KF31" s="81"/>
      <c r="KG31" s="81"/>
      <c r="KH31" s="81"/>
      <c r="KI31" s="81"/>
      <c r="KJ31" s="81"/>
      <c r="KK31" s="81"/>
      <c r="KL31" s="81"/>
      <c r="KM31" s="81"/>
      <c r="KN31" s="82"/>
      <c r="KO31" s="80">
        <f>データ!DM7</f>
        <v>216.7</v>
      </c>
      <c r="KP31" s="81"/>
      <c r="KQ31" s="81"/>
      <c r="KR31" s="81"/>
      <c r="KS31" s="81"/>
      <c r="KT31" s="81"/>
      <c r="KU31" s="81"/>
      <c r="KV31" s="81"/>
      <c r="KW31" s="81"/>
      <c r="KX31" s="81"/>
      <c r="KY31" s="81"/>
      <c r="KZ31" s="81"/>
      <c r="LA31" s="81"/>
      <c r="LB31" s="81"/>
      <c r="LC31" s="81"/>
      <c r="LD31" s="81"/>
      <c r="LE31" s="81"/>
      <c r="LF31" s="81"/>
      <c r="LG31" s="82"/>
      <c r="LH31" s="80">
        <f>データ!DN7</f>
        <v>222.8</v>
      </c>
      <c r="LI31" s="81"/>
      <c r="LJ31" s="81"/>
      <c r="LK31" s="81"/>
      <c r="LL31" s="81"/>
      <c r="LM31" s="81"/>
      <c r="LN31" s="81"/>
      <c r="LO31" s="81"/>
      <c r="LP31" s="81"/>
      <c r="LQ31" s="81"/>
      <c r="LR31" s="81"/>
      <c r="LS31" s="81"/>
      <c r="LT31" s="81"/>
      <c r="LU31" s="81"/>
      <c r="LV31" s="81"/>
      <c r="LW31" s="81"/>
      <c r="LX31" s="81"/>
      <c r="LY31" s="81"/>
      <c r="LZ31" s="82"/>
      <c r="MA31" s="80">
        <f>データ!DO7</f>
        <v>225.4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32.9</v>
      </c>
      <c r="EM52" s="110"/>
      <c r="EN52" s="110"/>
      <c r="EO52" s="110"/>
      <c r="EP52" s="110"/>
      <c r="EQ52" s="110"/>
      <c r="ER52" s="110"/>
      <c r="ES52" s="110"/>
      <c r="ET52" s="110"/>
      <c r="EU52" s="110"/>
      <c r="EV52" s="110"/>
      <c r="EW52" s="110"/>
      <c r="EX52" s="110"/>
      <c r="EY52" s="110"/>
      <c r="EZ52" s="110"/>
      <c r="FA52" s="110"/>
      <c r="FB52" s="110"/>
      <c r="FC52" s="110"/>
      <c r="FD52" s="110"/>
      <c r="FE52" s="110">
        <f>データ!BG7</f>
        <v>39.9</v>
      </c>
      <c r="FF52" s="110"/>
      <c r="FG52" s="110"/>
      <c r="FH52" s="110"/>
      <c r="FI52" s="110"/>
      <c r="FJ52" s="110"/>
      <c r="FK52" s="110"/>
      <c r="FL52" s="110"/>
      <c r="FM52" s="110"/>
      <c r="FN52" s="110"/>
      <c r="FO52" s="110"/>
      <c r="FP52" s="110"/>
      <c r="FQ52" s="110"/>
      <c r="FR52" s="110"/>
      <c r="FS52" s="110"/>
      <c r="FT52" s="110"/>
      <c r="FU52" s="110"/>
      <c r="FV52" s="110"/>
      <c r="FW52" s="110"/>
      <c r="FX52" s="110">
        <f>データ!BH7</f>
        <v>10.9</v>
      </c>
      <c r="FY52" s="110"/>
      <c r="FZ52" s="110"/>
      <c r="GA52" s="110"/>
      <c r="GB52" s="110"/>
      <c r="GC52" s="110"/>
      <c r="GD52" s="110"/>
      <c r="GE52" s="110"/>
      <c r="GF52" s="110"/>
      <c r="GG52" s="110"/>
      <c r="GH52" s="110"/>
      <c r="GI52" s="110"/>
      <c r="GJ52" s="110"/>
      <c r="GK52" s="110"/>
      <c r="GL52" s="110"/>
      <c r="GM52" s="110"/>
      <c r="GN52" s="110"/>
      <c r="GO52" s="110"/>
      <c r="GP52" s="110"/>
      <c r="GQ52" s="110">
        <f>データ!BI7</f>
        <v>16.7</v>
      </c>
      <c r="GR52" s="110"/>
      <c r="GS52" s="110"/>
      <c r="GT52" s="110"/>
      <c r="GU52" s="110"/>
      <c r="GV52" s="110"/>
      <c r="GW52" s="110"/>
      <c r="GX52" s="110"/>
      <c r="GY52" s="110"/>
      <c r="GZ52" s="110"/>
      <c r="HA52" s="110"/>
      <c r="HB52" s="110"/>
      <c r="HC52" s="110"/>
      <c r="HD52" s="110"/>
      <c r="HE52" s="110"/>
      <c r="HF52" s="110"/>
      <c r="HG52" s="110"/>
      <c r="HH52" s="110"/>
      <c r="HI52" s="110"/>
      <c r="HJ52" s="110">
        <f>データ!BJ7</f>
        <v>10.8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21993</v>
      </c>
      <c r="JD52" s="106"/>
      <c r="JE52" s="106"/>
      <c r="JF52" s="106"/>
      <c r="JG52" s="106"/>
      <c r="JH52" s="106"/>
      <c r="JI52" s="106"/>
      <c r="JJ52" s="106"/>
      <c r="JK52" s="106"/>
      <c r="JL52" s="106"/>
      <c r="JM52" s="106"/>
      <c r="JN52" s="106"/>
      <c r="JO52" s="106"/>
      <c r="JP52" s="106"/>
      <c r="JQ52" s="106"/>
      <c r="JR52" s="106"/>
      <c r="JS52" s="106"/>
      <c r="JT52" s="106"/>
      <c r="JU52" s="106"/>
      <c r="JV52" s="106">
        <f>データ!BR7</f>
        <v>24981</v>
      </c>
      <c r="JW52" s="106"/>
      <c r="JX52" s="106"/>
      <c r="JY52" s="106"/>
      <c r="JZ52" s="106"/>
      <c r="KA52" s="106"/>
      <c r="KB52" s="106"/>
      <c r="KC52" s="106"/>
      <c r="KD52" s="106"/>
      <c r="KE52" s="106"/>
      <c r="KF52" s="106"/>
      <c r="KG52" s="106"/>
      <c r="KH52" s="106"/>
      <c r="KI52" s="106"/>
      <c r="KJ52" s="106"/>
      <c r="KK52" s="106"/>
      <c r="KL52" s="106"/>
      <c r="KM52" s="106"/>
      <c r="KN52" s="106"/>
      <c r="KO52" s="106">
        <f>データ!BS7</f>
        <v>22825</v>
      </c>
      <c r="KP52" s="106"/>
      <c r="KQ52" s="106"/>
      <c r="KR52" s="106"/>
      <c r="KS52" s="106"/>
      <c r="KT52" s="106"/>
      <c r="KU52" s="106"/>
      <c r="KV52" s="106"/>
      <c r="KW52" s="106"/>
      <c r="KX52" s="106"/>
      <c r="KY52" s="106"/>
      <c r="KZ52" s="106"/>
      <c r="LA52" s="106"/>
      <c r="LB52" s="106"/>
      <c r="LC52" s="106"/>
      <c r="LD52" s="106"/>
      <c r="LE52" s="106"/>
      <c r="LF52" s="106"/>
      <c r="LG52" s="106"/>
      <c r="LH52" s="106">
        <f>データ!BT7</f>
        <v>26185</v>
      </c>
      <c r="LI52" s="106"/>
      <c r="LJ52" s="106"/>
      <c r="LK52" s="106"/>
      <c r="LL52" s="106"/>
      <c r="LM52" s="106"/>
      <c r="LN52" s="106"/>
      <c r="LO52" s="106"/>
      <c r="LP52" s="106"/>
      <c r="LQ52" s="106"/>
      <c r="LR52" s="106"/>
      <c r="LS52" s="106"/>
      <c r="LT52" s="106"/>
      <c r="LU52" s="106"/>
      <c r="LV52" s="106"/>
      <c r="LW52" s="106"/>
      <c r="LX52" s="106"/>
      <c r="LY52" s="106"/>
      <c r="LZ52" s="106"/>
      <c r="MA52" s="106">
        <f>データ!BU7</f>
        <v>25923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2871703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e9CG+RCnv/Md43jopTvEctv/o3O8rn7GE8riSeMVVlDm1tCV/dV3e5c96XpdvalQKv4ysRqybUqlchauHu6jIA==" saltValue="/dz+5lVMVpmGUazFpVftJ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103</v>
      </c>
      <c r="AO5" s="59" t="s">
        <v>94</v>
      </c>
      <c r="AP5" s="59" t="s">
        <v>95</v>
      </c>
      <c r="AQ5" s="59" t="s">
        <v>96</v>
      </c>
      <c r="AR5" s="59" t="s">
        <v>97</v>
      </c>
      <c r="AS5" s="59" t="s">
        <v>98</v>
      </c>
      <c r="AT5" s="59" t="s">
        <v>99</v>
      </c>
      <c r="AU5" s="59" t="s">
        <v>104</v>
      </c>
      <c r="AV5" s="59" t="s">
        <v>105</v>
      </c>
      <c r="AW5" s="59" t="s">
        <v>91</v>
      </c>
      <c r="AX5" s="59" t="s">
        <v>106</v>
      </c>
      <c r="AY5" s="59" t="s">
        <v>107</v>
      </c>
      <c r="AZ5" s="59" t="s">
        <v>94</v>
      </c>
      <c r="BA5" s="59" t="s">
        <v>95</v>
      </c>
      <c r="BB5" s="59" t="s">
        <v>96</v>
      </c>
      <c r="BC5" s="59" t="s">
        <v>97</v>
      </c>
      <c r="BD5" s="59" t="s">
        <v>98</v>
      </c>
      <c r="BE5" s="59" t="s">
        <v>99</v>
      </c>
      <c r="BF5" s="59" t="s">
        <v>108</v>
      </c>
      <c r="BG5" s="59" t="s">
        <v>109</v>
      </c>
      <c r="BH5" s="59" t="s">
        <v>110</v>
      </c>
      <c r="BI5" s="59" t="s">
        <v>92</v>
      </c>
      <c r="BJ5" s="59" t="s">
        <v>103</v>
      </c>
      <c r="BK5" s="59" t="s">
        <v>94</v>
      </c>
      <c r="BL5" s="59" t="s">
        <v>95</v>
      </c>
      <c r="BM5" s="59" t="s">
        <v>96</v>
      </c>
      <c r="BN5" s="59" t="s">
        <v>97</v>
      </c>
      <c r="BO5" s="59" t="s">
        <v>98</v>
      </c>
      <c r="BP5" s="59" t="s">
        <v>99</v>
      </c>
      <c r="BQ5" s="59" t="s">
        <v>111</v>
      </c>
      <c r="BR5" s="59" t="s">
        <v>90</v>
      </c>
      <c r="BS5" s="59" t="s">
        <v>110</v>
      </c>
      <c r="BT5" s="59" t="s">
        <v>102</v>
      </c>
      <c r="BU5" s="59" t="s">
        <v>93</v>
      </c>
      <c r="BV5" s="59" t="s">
        <v>94</v>
      </c>
      <c r="BW5" s="59" t="s">
        <v>95</v>
      </c>
      <c r="BX5" s="59" t="s">
        <v>96</v>
      </c>
      <c r="BY5" s="59" t="s">
        <v>97</v>
      </c>
      <c r="BZ5" s="59" t="s">
        <v>98</v>
      </c>
      <c r="CA5" s="59" t="s">
        <v>99</v>
      </c>
      <c r="CB5" s="59" t="s">
        <v>89</v>
      </c>
      <c r="CC5" s="59" t="s">
        <v>90</v>
      </c>
      <c r="CD5" s="59" t="s">
        <v>91</v>
      </c>
      <c r="CE5" s="59" t="s">
        <v>106</v>
      </c>
      <c r="CF5" s="59" t="s">
        <v>93</v>
      </c>
      <c r="CG5" s="59" t="s">
        <v>94</v>
      </c>
      <c r="CH5" s="59" t="s">
        <v>95</v>
      </c>
      <c r="CI5" s="59" t="s">
        <v>96</v>
      </c>
      <c r="CJ5" s="59" t="s">
        <v>97</v>
      </c>
      <c r="CK5" s="59" t="s">
        <v>98</v>
      </c>
      <c r="CL5" s="59" t="s">
        <v>99</v>
      </c>
      <c r="CM5" s="150"/>
      <c r="CN5" s="150"/>
      <c r="CO5" s="59" t="s">
        <v>111</v>
      </c>
      <c r="CP5" s="59" t="s">
        <v>100</v>
      </c>
      <c r="CQ5" s="59" t="s">
        <v>91</v>
      </c>
      <c r="CR5" s="59" t="s">
        <v>102</v>
      </c>
      <c r="CS5" s="59" t="s">
        <v>103</v>
      </c>
      <c r="CT5" s="59" t="s">
        <v>94</v>
      </c>
      <c r="CU5" s="59" t="s">
        <v>95</v>
      </c>
      <c r="CV5" s="59" t="s">
        <v>96</v>
      </c>
      <c r="CW5" s="59" t="s">
        <v>97</v>
      </c>
      <c r="CX5" s="59" t="s">
        <v>98</v>
      </c>
      <c r="CY5" s="59" t="s">
        <v>99</v>
      </c>
      <c r="CZ5" s="59" t="s">
        <v>112</v>
      </c>
      <c r="DA5" s="59" t="s">
        <v>113</v>
      </c>
      <c r="DB5" s="59" t="s">
        <v>114</v>
      </c>
      <c r="DC5" s="59" t="s">
        <v>102</v>
      </c>
      <c r="DD5" s="59" t="s">
        <v>103</v>
      </c>
      <c r="DE5" s="59" t="s">
        <v>94</v>
      </c>
      <c r="DF5" s="59" t="s">
        <v>95</v>
      </c>
      <c r="DG5" s="59" t="s">
        <v>96</v>
      </c>
      <c r="DH5" s="59" t="s">
        <v>97</v>
      </c>
      <c r="DI5" s="59" t="s">
        <v>98</v>
      </c>
      <c r="DJ5" s="59" t="s">
        <v>35</v>
      </c>
      <c r="DK5" s="59" t="s">
        <v>115</v>
      </c>
      <c r="DL5" s="59" t="s">
        <v>90</v>
      </c>
      <c r="DM5" s="59" t="s">
        <v>116</v>
      </c>
      <c r="DN5" s="59" t="s">
        <v>102</v>
      </c>
      <c r="DO5" s="59" t="s">
        <v>93</v>
      </c>
      <c r="DP5" s="59" t="s">
        <v>94</v>
      </c>
      <c r="DQ5" s="59" t="s">
        <v>95</v>
      </c>
      <c r="DR5" s="59" t="s">
        <v>96</v>
      </c>
      <c r="DS5" s="59" t="s">
        <v>97</v>
      </c>
      <c r="DT5" s="59" t="s">
        <v>98</v>
      </c>
      <c r="DU5" s="59" t="s">
        <v>99</v>
      </c>
    </row>
    <row r="6" spans="1:125" s="66" customFormat="1" x14ac:dyDescent="0.15">
      <c r="A6" s="49" t="s">
        <v>117</v>
      </c>
      <c r="B6" s="60">
        <f>B8</f>
        <v>2018</v>
      </c>
      <c r="C6" s="60">
        <f t="shared" ref="C6:X6" si="1">C8</f>
        <v>232068</v>
      </c>
      <c r="D6" s="60">
        <f t="shared" si="1"/>
        <v>47</v>
      </c>
      <c r="E6" s="60">
        <f t="shared" si="1"/>
        <v>14</v>
      </c>
      <c r="F6" s="60">
        <f t="shared" si="1"/>
        <v>0</v>
      </c>
      <c r="G6" s="60">
        <f t="shared" si="1"/>
        <v>1</v>
      </c>
      <c r="H6" s="60" t="str">
        <f>SUBSTITUTE(H8,"　","")</f>
        <v>愛知県春日井市</v>
      </c>
      <c r="I6" s="60" t="str">
        <f t="shared" si="1"/>
        <v>勝川駅前地下駐車場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21</v>
      </c>
      <c r="S6" s="62" t="str">
        <f t="shared" si="1"/>
        <v>駅</v>
      </c>
      <c r="T6" s="62" t="str">
        <f t="shared" si="1"/>
        <v>無</v>
      </c>
      <c r="U6" s="63">
        <f t="shared" si="1"/>
        <v>5197</v>
      </c>
      <c r="V6" s="63">
        <f t="shared" si="1"/>
        <v>114</v>
      </c>
      <c r="W6" s="63">
        <f t="shared" si="1"/>
        <v>300</v>
      </c>
      <c r="X6" s="62" t="str">
        <f t="shared" si="1"/>
        <v>代行制</v>
      </c>
      <c r="Y6" s="64">
        <f>IF(Y8="-",NA(),Y8)</f>
        <v>37.4</v>
      </c>
      <c r="Z6" s="64">
        <f t="shared" ref="Z6:AH6" si="2">IF(Z8="-",NA(),Z8)</f>
        <v>45.6</v>
      </c>
      <c r="AA6" s="64">
        <f t="shared" si="2"/>
        <v>74.400000000000006</v>
      </c>
      <c r="AB6" s="64">
        <f t="shared" si="2"/>
        <v>94.4</v>
      </c>
      <c r="AC6" s="64">
        <f t="shared" si="2"/>
        <v>123.2</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32.9</v>
      </c>
      <c r="BG6" s="64">
        <f t="shared" ref="BG6:BO6" si="5">IF(BG8="-",NA(),BG8)</f>
        <v>39.9</v>
      </c>
      <c r="BH6" s="64">
        <f t="shared" si="5"/>
        <v>10.9</v>
      </c>
      <c r="BI6" s="64">
        <f t="shared" si="5"/>
        <v>16.7</v>
      </c>
      <c r="BJ6" s="64">
        <f t="shared" si="5"/>
        <v>10.8</v>
      </c>
      <c r="BK6" s="64">
        <f t="shared" si="5"/>
        <v>18.2</v>
      </c>
      <c r="BL6" s="64">
        <f t="shared" si="5"/>
        <v>17.5</v>
      </c>
      <c r="BM6" s="64">
        <f t="shared" si="5"/>
        <v>14.3</v>
      </c>
      <c r="BN6" s="64">
        <f t="shared" si="5"/>
        <v>11.8</v>
      </c>
      <c r="BO6" s="64">
        <f t="shared" si="5"/>
        <v>8.6</v>
      </c>
      <c r="BP6" s="61" t="str">
        <f>IF(BP8="-","",IF(BP8="-","【-】","【"&amp;SUBSTITUTE(TEXT(BP8,"#,##0.0"),"-","△")&amp;"】"))</f>
        <v>【26.3】</v>
      </c>
      <c r="BQ6" s="65">
        <f>IF(BQ8="-",NA(),BQ8)</f>
        <v>21993</v>
      </c>
      <c r="BR6" s="65">
        <f t="shared" ref="BR6:BZ6" si="6">IF(BR8="-",NA(),BR8)</f>
        <v>24981</v>
      </c>
      <c r="BS6" s="65">
        <f t="shared" si="6"/>
        <v>22825</v>
      </c>
      <c r="BT6" s="65">
        <f t="shared" si="6"/>
        <v>26185</v>
      </c>
      <c r="BU6" s="65">
        <f t="shared" si="6"/>
        <v>25923</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118</v>
      </c>
      <c r="CM6" s="63">
        <f t="shared" ref="CM6:CN6" si="7">CM8</f>
        <v>2871703</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217.5</v>
      </c>
      <c r="DL6" s="64">
        <f t="shared" ref="DL6:DT6" si="9">IF(DL8="-",NA(),DL8)</f>
        <v>220.2</v>
      </c>
      <c r="DM6" s="64">
        <f t="shared" si="9"/>
        <v>216.7</v>
      </c>
      <c r="DN6" s="64">
        <f t="shared" si="9"/>
        <v>222.8</v>
      </c>
      <c r="DO6" s="64">
        <f t="shared" si="9"/>
        <v>225.4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120</v>
      </c>
      <c r="B7" s="60">
        <f t="shared" ref="B7:X7" si="10">B8</f>
        <v>2018</v>
      </c>
      <c r="C7" s="60">
        <f t="shared" si="10"/>
        <v>232068</v>
      </c>
      <c r="D7" s="60">
        <f t="shared" si="10"/>
        <v>47</v>
      </c>
      <c r="E7" s="60">
        <f t="shared" si="10"/>
        <v>14</v>
      </c>
      <c r="F7" s="60">
        <f t="shared" si="10"/>
        <v>0</v>
      </c>
      <c r="G7" s="60">
        <f t="shared" si="10"/>
        <v>1</v>
      </c>
      <c r="H7" s="60" t="str">
        <f t="shared" si="10"/>
        <v>愛知県　春日井市</v>
      </c>
      <c r="I7" s="60" t="str">
        <f t="shared" si="10"/>
        <v>勝川駅前地下駐車場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21</v>
      </c>
      <c r="S7" s="62" t="str">
        <f t="shared" si="10"/>
        <v>駅</v>
      </c>
      <c r="T7" s="62" t="str">
        <f t="shared" si="10"/>
        <v>無</v>
      </c>
      <c r="U7" s="63">
        <f t="shared" si="10"/>
        <v>5197</v>
      </c>
      <c r="V7" s="63">
        <f t="shared" si="10"/>
        <v>114</v>
      </c>
      <c r="W7" s="63">
        <f t="shared" si="10"/>
        <v>300</v>
      </c>
      <c r="X7" s="62" t="str">
        <f t="shared" si="10"/>
        <v>代行制</v>
      </c>
      <c r="Y7" s="64">
        <f>Y8</f>
        <v>37.4</v>
      </c>
      <c r="Z7" s="64">
        <f t="shared" ref="Z7:AH7" si="11">Z8</f>
        <v>45.6</v>
      </c>
      <c r="AA7" s="64">
        <f t="shared" si="11"/>
        <v>74.400000000000006</v>
      </c>
      <c r="AB7" s="64">
        <f t="shared" si="11"/>
        <v>94.4</v>
      </c>
      <c r="AC7" s="64">
        <f t="shared" si="11"/>
        <v>123.2</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32.9</v>
      </c>
      <c r="BG7" s="64">
        <f t="shared" ref="BG7:BO7" si="14">BG8</f>
        <v>39.9</v>
      </c>
      <c r="BH7" s="64">
        <f t="shared" si="14"/>
        <v>10.9</v>
      </c>
      <c r="BI7" s="64">
        <f t="shared" si="14"/>
        <v>16.7</v>
      </c>
      <c r="BJ7" s="64">
        <f t="shared" si="14"/>
        <v>10.8</v>
      </c>
      <c r="BK7" s="64">
        <f t="shared" si="14"/>
        <v>18.2</v>
      </c>
      <c r="BL7" s="64">
        <f t="shared" si="14"/>
        <v>17.5</v>
      </c>
      <c r="BM7" s="64">
        <f t="shared" si="14"/>
        <v>14.3</v>
      </c>
      <c r="BN7" s="64">
        <f t="shared" si="14"/>
        <v>11.8</v>
      </c>
      <c r="BO7" s="64">
        <f t="shared" si="14"/>
        <v>8.6</v>
      </c>
      <c r="BP7" s="61"/>
      <c r="BQ7" s="65">
        <f>BQ8</f>
        <v>21993</v>
      </c>
      <c r="BR7" s="65">
        <f t="shared" ref="BR7:BZ7" si="15">BR8</f>
        <v>24981</v>
      </c>
      <c r="BS7" s="65">
        <f t="shared" si="15"/>
        <v>22825</v>
      </c>
      <c r="BT7" s="65">
        <f t="shared" si="15"/>
        <v>26185</v>
      </c>
      <c r="BU7" s="65">
        <f t="shared" si="15"/>
        <v>25923</v>
      </c>
      <c r="BV7" s="65">
        <f t="shared" si="15"/>
        <v>37843</v>
      </c>
      <c r="BW7" s="65">
        <f t="shared" si="15"/>
        <v>36318</v>
      </c>
      <c r="BX7" s="65">
        <f t="shared" si="15"/>
        <v>37745</v>
      </c>
      <c r="BY7" s="65">
        <f t="shared" si="15"/>
        <v>35151</v>
      </c>
      <c r="BZ7" s="65">
        <f t="shared" si="15"/>
        <v>29367</v>
      </c>
      <c r="CA7" s="63"/>
      <c r="CB7" s="64" t="s">
        <v>121</v>
      </c>
      <c r="CC7" s="64" t="s">
        <v>121</v>
      </c>
      <c r="CD7" s="64" t="s">
        <v>121</v>
      </c>
      <c r="CE7" s="64" t="s">
        <v>121</v>
      </c>
      <c r="CF7" s="64" t="s">
        <v>121</v>
      </c>
      <c r="CG7" s="64" t="s">
        <v>121</v>
      </c>
      <c r="CH7" s="64" t="s">
        <v>121</v>
      </c>
      <c r="CI7" s="64" t="s">
        <v>121</v>
      </c>
      <c r="CJ7" s="64" t="s">
        <v>121</v>
      </c>
      <c r="CK7" s="64" t="s">
        <v>122</v>
      </c>
      <c r="CL7" s="61"/>
      <c r="CM7" s="63">
        <f>CM8</f>
        <v>2871703</v>
      </c>
      <c r="CN7" s="63">
        <f>CN8</f>
        <v>0</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217.5</v>
      </c>
      <c r="DL7" s="64">
        <f t="shared" ref="DL7:DT7" si="17">DL8</f>
        <v>220.2</v>
      </c>
      <c r="DM7" s="64">
        <f t="shared" si="17"/>
        <v>216.7</v>
      </c>
      <c r="DN7" s="64">
        <f t="shared" si="17"/>
        <v>222.8</v>
      </c>
      <c r="DO7" s="64">
        <f t="shared" si="17"/>
        <v>225.4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232068</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21</v>
      </c>
      <c r="S8" s="69" t="s">
        <v>133</v>
      </c>
      <c r="T8" s="69" t="s">
        <v>134</v>
      </c>
      <c r="U8" s="70">
        <v>5197</v>
      </c>
      <c r="V8" s="70">
        <v>114</v>
      </c>
      <c r="W8" s="70">
        <v>300</v>
      </c>
      <c r="X8" s="69" t="s">
        <v>135</v>
      </c>
      <c r="Y8" s="71">
        <v>37.4</v>
      </c>
      <c r="Z8" s="71">
        <v>45.6</v>
      </c>
      <c r="AA8" s="71">
        <v>74.400000000000006</v>
      </c>
      <c r="AB8" s="71">
        <v>94.4</v>
      </c>
      <c r="AC8" s="71">
        <v>123.2</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32.9</v>
      </c>
      <c r="BG8" s="71">
        <v>39.9</v>
      </c>
      <c r="BH8" s="71">
        <v>10.9</v>
      </c>
      <c r="BI8" s="71">
        <v>16.7</v>
      </c>
      <c r="BJ8" s="71">
        <v>10.8</v>
      </c>
      <c r="BK8" s="71">
        <v>18.2</v>
      </c>
      <c r="BL8" s="71">
        <v>17.5</v>
      </c>
      <c r="BM8" s="71">
        <v>14.3</v>
      </c>
      <c r="BN8" s="71">
        <v>11.8</v>
      </c>
      <c r="BO8" s="71">
        <v>8.6</v>
      </c>
      <c r="BP8" s="68">
        <v>26.3</v>
      </c>
      <c r="BQ8" s="72">
        <v>21993</v>
      </c>
      <c r="BR8" s="72">
        <v>24981</v>
      </c>
      <c r="BS8" s="72">
        <v>22825</v>
      </c>
      <c r="BT8" s="73">
        <v>26185</v>
      </c>
      <c r="BU8" s="73">
        <v>25923</v>
      </c>
      <c r="BV8" s="72">
        <v>37843</v>
      </c>
      <c r="BW8" s="72">
        <v>36318</v>
      </c>
      <c r="BX8" s="72">
        <v>37745</v>
      </c>
      <c r="BY8" s="72">
        <v>35151</v>
      </c>
      <c r="BZ8" s="72">
        <v>29367</v>
      </c>
      <c r="CA8" s="70">
        <v>16102</v>
      </c>
      <c r="CB8" s="71" t="s">
        <v>127</v>
      </c>
      <c r="CC8" s="71" t="s">
        <v>127</v>
      </c>
      <c r="CD8" s="71" t="s">
        <v>127</v>
      </c>
      <c r="CE8" s="71" t="s">
        <v>127</v>
      </c>
      <c r="CF8" s="71" t="s">
        <v>127</v>
      </c>
      <c r="CG8" s="71" t="s">
        <v>127</v>
      </c>
      <c r="CH8" s="71" t="s">
        <v>127</v>
      </c>
      <c r="CI8" s="71" t="s">
        <v>127</v>
      </c>
      <c r="CJ8" s="71" t="s">
        <v>127</v>
      </c>
      <c r="CK8" s="71" t="s">
        <v>127</v>
      </c>
      <c r="CL8" s="68" t="s">
        <v>127</v>
      </c>
      <c r="CM8" s="70">
        <v>2871703</v>
      </c>
      <c r="CN8" s="70">
        <v>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351.1</v>
      </c>
      <c r="DF8" s="71">
        <v>278.89999999999998</v>
      </c>
      <c r="DG8" s="71">
        <v>205.5</v>
      </c>
      <c r="DH8" s="71">
        <v>187.9</v>
      </c>
      <c r="DI8" s="71">
        <v>139.69999999999999</v>
      </c>
      <c r="DJ8" s="68">
        <v>103.6</v>
      </c>
      <c r="DK8" s="71">
        <v>217.5</v>
      </c>
      <c r="DL8" s="71">
        <v>220.2</v>
      </c>
      <c r="DM8" s="71">
        <v>216.7</v>
      </c>
      <c r="DN8" s="71">
        <v>222.8</v>
      </c>
      <c r="DO8" s="71">
        <v>225.4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敬淑</cp:lastModifiedBy>
  <cp:lastPrinted>2020-02-12T07:36:45Z</cp:lastPrinted>
  <dcterms:created xsi:type="dcterms:W3CDTF">2019-12-05T07:24:03Z</dcterms:created>
  <dcterms:modified xsi:type="dcterms:W3CDTF">2020-02-12T23:49:48Z</dcterms:modified>
  <cp:category/>
</cp:coreProperties>
</file>