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8 磯村（公共、国土強靱化、一般補助等・研修会、振興資金、繰出金調査）\★02 公営企業\02_経営比較分析表（駐車場）\02_経営比較分析表\03市→県（修正回答）\07春日井市\"/>
    </mc:Choice>
  </mc:AlternateContent>
  <workbookProtection workbookAlgorithmName="SHA-512" workbookHashValue="Szlzs+IpDsuqCAe43gu2NRzN1QweDNdJ6eQ+/+RtS5PSxWkviWs6aMdpYA4Els4NDUDYPxondP2Rd8sFOvldtA==" workbookSaltValue="GVxqL4Lj8sjgABg77GcbFA==" workbookSpinCount="100000" lockStructure="1"/>
  <bookViews>
    <workbookView xWindow="1440" yWindow="255" windowWidth="18060" windowHeight="10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MA31" i="4" s="1"/>
  <c r="DN7" i="5"/>
  <c r="LH31" i="4" s="1"/>
  <c r="DM7" i="5"/>
  <c r="KO31" i="4" s="1"/>
  <c r="DL7" i="5"/>
  <c r="DK7" i="5"/>
  <c r="DI7" i="5"/>
  <c r="DH7" i="5"/>
  <c r="DG7" i="5"/>
  <c r="DF7" i="5"/>
  <c r="DE7" i="5"/>
  <c r="DD7" i="5"/>
  <c r="MI77" i="4" s="1"/>
  <c r="DC7" i="5"/>
  <c r="DB7" i="5"/>
  <c r="DA7" i="5"/>
  <c r="CZ7" i="5"/>
  <c r="CN7" i="5"/>
  <c r="CM7" i="5"/>
  <c r="CV67" i="4" s="1"/>
  <c r="BZ7" i="5"/>
  <c r="MA53" i="4" s="1"/>
  <c r="BY7" i="5"/>
  <c r="LH53" i="4" s="1"/>
  <c r="BX7" i="5"/>
  <c r="BW7" i="5"/>
  <c r="BV7" i="5"/>
  <c r="BU7" i="5"/>
  <c r="BT7" i="5"/>
  <c r="BS7" i="5"/>
  <c r="BR7" i="5"/>
  <c r="JV52" i="4" s="1"/>
  <c r="BQ7" i="5"/>
  <c r="BO7" i="5"/>
  <c r="BN7" i="5"/>
  <c r="BM7" i="5"/>
  <c r="BL7" i="5"/>
  <c r="BK7" i="5"/>
  <c r="BJ7" i="5"/>
  <c r="BI7" i="5"/>
  <c r="GQ52" i="4" s="1"/>
  <c r="BH7" i="5"/>
  <c r="FX52" i="4" s="1"/>
  <c r="BG7" i="5"/>
  <c r="BF7" i="5"/>
  <c r="BD7" i="5"/>
  <c r="BC7" i="5"/>
  <c r="BB7" i="5"/>
  <c r="BA7" i="5"/>
  <c r="AN53" i="4" s="1"/>
  <c r="AZ7" i="5"/>
  <c r="U53" i="4" s="1"/>
  <c r="AY7" i="5"/>
  <c r="CS52" i="4" s="1"/>
  <c r="AX7" i="5"/>
  <c r="AW7" i="5"/>
  <c r="AV7" i="5"/>
  <c r="AU7" i="5"/>
  <c r="AS7" i="5"/>
  <c r="AR7" i="5"/>
  <c r="AQ7" i="5"/>
  <c r="FX32" i="4" s="1"/>
  <c r="AP7" i="5"/>
  <c r="FE32" i="4" s="1"/>
  <c r="AO7" i="5"/>
  <c r="AN7" i="5"/>
  <c r="AM7" i="5"/>
  <c r="AL7" i="5"/>
  <c r="AK7" i="5"/>
  <c r="AJ7" i="5"/>
  <c r="AH7" i="5"/>
  <c r="CS32" i="4" s="1"/>
  <c r="AG7" i="5"/>
  <c r="BZ32" i="4" s="1"/>
  <c r="AF7" i="5"/>
  <c r="AE7" i="5"/>
  <c r="AD7" i="5"/>
  <c r="AC7" i="5"/>
  <c r="AB7" i="5"/>
  <c r="AA7" i="5"/>
  <c r="Z7" i="5"/>
  <c r="Y7" i="5"/>
  <c r="U31" i="4" s="1"/>
  <c r="X7" i="5"/>
  <c r="W7" i="5"/>
  <c r="V7" i="5"/>
  <c r="U7" i="5"/>
  <c r="T7" i="5"/>
  <c r="S7" i="5"/>
  <c r="R7" i="5"/>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KO53" i="4"/>
  <c r="JV53" i="4"/>
  <c r="JC53" i="4"/>
  <c r="HJ53" i="4"/>
  <c r="GQ53" i="4"/>
  <c r="FX53" i="4"/>
  <c r="FE53" i="4"/>
  <c r="EL53" i="4"/>
  <c r="CS53" i="4"/>
  <c r="BZ53" i="4"/>
  <c r="BG53" i="4"/>
  <c r="MA52" i="4"/>
  <c r="LH52" i="4"/>
  <c r="KO52" i="4"/>
  <c r="JC52" i="4"/>
  <c r="HJ52" i="4"/>
  <c r="FE52" i="4"/>
  <c r="EL52" i="4"/>
  <c r="BZ52" i="4"/>
  <c r="BG52" i="4"/>
  <c r="AN52" i="4"/>
  <c r="U52" i="4"/>
  <c r="MA32" i="4"/>
  <c r="LH32" i="4"/>
  <c r="KO32" i="4"/>
  <c r="JV32" i="4"/>
  <c r="JC32" i="4"/>
  <c r="HJ32" i="4"/>
  <c r="GQ32" i="4"/>
  <c r="EL32" i="4"/>
  <c r="BG32" i="4"/>
  <c r="AN32" i="4"/>
  <c r="U32" i="4"/>
  <c r="JV31" i="4"/>
  <c r="JC31" i="4"/>
  <c r="HJ31" i="4"/>
  <c r="GQ31" i="4"/>
  <c r="FX31" i="4"/>
  <c r="FE31" i="4"/>
  <c r="EL31" i="4"/>
  <c r="CS31" i="4"/>
  <c r="BZ31" i="4"/>
  <c r="BG31" i="4"/>
  <c r="AN31" i="4"/>
  <c r="LJ10" i="4"/>
  <c r="JQ10" i="4"/>
  <c r="HX10" i="4"/>
  <c r="DU10" i="4"/>
  <c r="B10" i="4"/>
  <c r="LJ8" i="4"/>
  <c r="JQ8" i="4"/>
  <c r="HX8" i="4"/>
  <c r="FJ8" i="4"/>
  <c r="DU8" i="4"/>
  <c r="CF8" i="4"/>
  <c r="AQ8" i="4"/>
  <c r="B6" i="4" l="1"/>
  <c r="MI76" i="4"/>
  <c r="HJ51" i="4"/>
  <c r="MA30" i="4"/>
  <c r="BZ76" i="4"/>
  <c r="MA51" i="4"/>
  <c r="IT76" i="4"/>
  <c r="CS51" i="4"/>
  <c r="HJ30" i="4"/>
  <c r="CS30" i="4"/>
  <c r="C11" i="5"/>
  <c r="D11" i="5"/>
  <c r="E11" i="5"/>
  <c r="B11" i="5"/>
  <c r="BK76" i="4" l="1"/>
  <c r="LH51" i="4"/>
  <c r="BZ51" i="4"/>
  <c r="GQ30" i="4"/>
  <c r="LT76" i="4"/>
  <c r="GQ51" i="4"/>
  <c r="LH30" i="4"/>
  <c r="IE76" i="4"/>
  <c r="BZ30" i="4"/>
  <c r="BG30" i="4"/>
  <c r="LE76" i="4"/>
  <c r="FX51" i="4"/>
  <c r="FX30" i="4"/>
  <c r="AV76" i="4"/>
  <c r="KO51" i="4"/>
  <c r="KO30" i="4"/>
  <c r="HP76" i="4"/>
  <c r="BG51" i="4"/>
  <c r="HA76" i="4"/>
  <c r="AN51" i="4"/>
  <c r="FE30" i="4"/>
  <c r="JV51" i="4"/>
  <c r="KP76" i="4"/>
  <c r="AN30" i="4"/>
  <c r="AG76" i="4"/>
  <c r="JV30" i="4"/>
  <c r="FE51" i="4"/>
  <c r="JC51" i="4"/>
  <c r="KA76" i="4"/>
  <c r="EL51" i="4"/>
  <c r="JC30" i="4"/>
  <c r="GL76" i="4"/>
  <c r="U51" i="4"/>
  <c r="EL30" i="4"/>
  <c r="U30" i="4"/>
  <c r="R76"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<sst xmlns="http://schemas.openxmlformats.org/spreadsheetml/2006/main" count="278" uniqueCount="131">
  <si>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</si>
  <si>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</si>
  <si>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</si>
  <si>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</si>
  <si>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</si>
  <si>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</si>
  <si>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</si>
  <si>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</si>
  <si>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</si>
  <si>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</si>
  <si>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</si>
  <si>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</si>
  <si>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</si>
  <si>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</si>
  <si>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</si>
  <si>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</si>
  <si>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</si>
  <si>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</si>
  <si>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</si>
  <si>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</si>
  <si>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</si>
  <si>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</si>
  <si>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</si>
  <si>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</si>
  <si>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</si>
  <si>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</si>
  <si>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</si>
  <si>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</si>
  <si>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</si>
  <si>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</si>
  <si>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</si>
  <si>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</si>
  <si>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</si>
  <si>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</si>
  <si>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</si>
  <si>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</si>
  <si>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</si>
  <si>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</si>
  <si>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</si>
  <si>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</si>
  <si>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</si>
  <si>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</si>
  <si>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</si>
  <si>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</si>
  <si>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</si>
  <si>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</si>
  <si>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</si>
  <si>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</si>
  <si>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</si>
  <si>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</si>
  <si>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</si>
  <si>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</si>
  <si>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</si>
  <si>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</si>
  <si>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</si>
  <si>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</si>
  <si>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</si>
  <si>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</si>
  <si>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</si>
  <si>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</si>
  <si>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</si>
  <si>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</si>
  <si>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</si>
  <si>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</si>
  <si>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</si>
  <si>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</si>
  <si>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</si>
  <si>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</si>
  <si>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</si>
  <si>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</si>
  <si>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</si>
  <si>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</si>
  <si>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</si>
  <si>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</si>
  <si>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</si>
  <si>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</si>
  <si>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</si>
  <si>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</si>
  <si>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</si>
  <si>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</si>
  <si>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</si>
  <si>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</si>
  <si>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</si>
  <si>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</si>
  <si>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</si>
  <si>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</si>
  <si>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</si>
  <si>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</si>
  <si>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</si>
  <si>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</si>
  <si>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</si>
  <si>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</si>
  <si>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</si>
  <si>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</si>
  <si>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</si>
  <si>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</si>
  <si>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</si>
  <si>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</si>
  <si>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</si>
  <si>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</si>
  <si>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</si>
  <si>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</si>
  <si>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</si>
  <si>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</si>
  <si>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</si>
  <si>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</si>
  <si>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</si>
  <si>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</si>
  <si>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</si>
  <si>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</si>
  <si>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</si>
  <si>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</si>
  <si>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</si>
  <si>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</si>
  <si>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</si>
  <si>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</si>
  <si>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</si>
  <si>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</si>
  <si>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</si>
  <si>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</si>
  <si>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</si>
  <si>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</si>
  <si>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</si>
  <si>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</si>
  <si>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</si>
  <si>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</si>
  <si>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</si>
  <si>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比較において利用率は安定傾向にあり、常用利用者は確保できていると言える。稼働率が安定している理由に、駅周辺という立地条件に加え、駅周辺地域再開発事業により建設された隣接ビル内の子育て支援施設利用者の存在がある。</t>
    <rPh sb="39" eb="40">
      <t>リツ</t>
    </rPh>
    <rPh sb="65" eb="66">
      <t>エキ</t>
    </rPh>
    <rPh sb="68" eb="70">
      <t>チイキ</t>
    </rPh>
    <rPh sb="70" eb="75">
      <t>サイカイハツジギョウ</t>
    </rPh>
    <rPh sb="78" eb="80">
      <t>ケンセツ</t>
    </rPh>
    <rPh sb="83" eb="85">
      <t>リンセツ</t>
    </rPh>
    <rPh sb="87" eb="88">
      <t>ナイ</t>
    </rPh>
    <rPh sb="89" eb="91">
      <t>コソダ</t>
    </rPh>
    <rPh sb="92" eb="94">
      <t>シエン</t>
    </rPh>
    <rPh sb="94" eb="96">
      <t>シセツ</t>
    </rPh>
    <rPh sb="96" eb="99">
      <t>リヨウシャ</t>
    </rPh>
    <rPh sb="100" eb="102">
      <t>ソンザイ</t>
    </rPh>
    <phoneticPr fontId="5"/>
  </si>
  <si>
    <r>
      <t>　平成30年度から利用時間の終日化を開始している。収益額が劇的に上昇する見込みは少ないが、現状は健全な収益状況と言える。
　駐車場の建設目的には駅周辺施設利用者の利便性を確保することもあり、民間への譲渡は予定していない。
　</t>
    </r>
    <r>
      <rPr>
        <sz val="11"/>
        <rFont val="ＭＳ ゴシック"/>
        <family val="3"/>
        <charset val="128"/>
      </rPr>
      <t>経営戦略は令和2年度末までに策定予定である。</t>
    </r>
    <r>
      <rPr>
        <sz val="11"/>
        <color rgb="FFFF0000"/>
        <rFont val="ＭＳ ゴシック"/>
        <family val="3"/>
        <charset val="128"/>
      </rPr>
      <t xml:space="preserve">
</t>
    </r>
    <rPh sb="1" eb="3">
      <t>ヘイセイ</t>
    </rPh>
    <rPh sb="5" eb="7">
      <t>ネンド</t>
    </rPh>
    <rPh sb="9" eb="11">
      <t>リヨウ</t>
    </rPh>
    <rPh sb="11" eb="13">
      <t>ジカン</t>
    </rPh>
    <rPh sb="14" eb="16">
      <t>シュウジツ</t>
    </rPh>
    <rPh sb="16" eb="17">
      <t>カ</t>
    </rPh>
    <rPh sb="18" eb="20">
      <t>カイシ</t>
    </rPh>
    <rPh sb="112" eb="116">
      <t>ケイエイセンリャク</t>
    </rPh>
    <rPh sb="117" eb="119">
      <t>レイワ</t>
    </rPh>
    <rPh sb="120" eb="122">
      <t>ネンド</t>
    </rPh>
    <rPh sb="122" eb="123">
      <t>マツ</t>
    </rPh>
    <rPh sb="126" eb="128">
      <t>サクテイ</t>
    </rPh>
    <rPh sb="128" eb="130">
      <t>ヨテイ</t>
    </rPh>
    <phoneticPr fontId="5"/>
  </si>
  <si>
    <r>
      <t xml:space="preserve">地方債の償還は無く、①収益的収支比率は100％を維持している。
</t>
    </r>
    <r>
      <rPr>
        <sz val="11"/>
        <rFont val="ＭＳ ゴシック"/>
        <family val="3"/>
        <charset val="128"/>
      </rPr>
      <t>④ＧＯＰ比率については、平成30年度は100％としていたが、本駐車場の営業費用と営業利益は同額であ</t>
    </r>
    <r>
      <rPr>
        <sz val="11"/>
        <color theme="1"/>
        <rFont val="ＭＳ ゴシック"/>
        <family val="3"/>
        <charset val="128"/>
      </rPr>
      <t>るため、</t>
    </r>
    <r>
      <rPr>
        <sz val="11"/>
        <rFont val="ＭＳ ゴシック"/>
        <family val="3"/>
        <charset val="128"/>
      </rPr>
      <t>平成30年度のＧＯＰ比率は0である。</t>
    </r>
    <r>
      <rPr>
        <sz val="11"/>
        <color rgb="FFFF0000"/>
        <rFont val="ＭＳ ゴシック"/>
        <family val="3"/>
        <charset val="128"/>
      </rPr>
      <t xml:space="preserve">
</t>
    </r>
    <r>
      <rPr>
        <sz val="11"/>
        <rFont val="ＭＳ ゴシック"/>
        <family val="3"/>
        <charset val="128"/>
      </rPr>
      <t>⑤ＥＢＩＴＤＡについては</t>
    </r>
    <r>
      <rPr>
        <sz val="11"/>
        <color theme="1"/>
        <rFont val="ＭＳ ゴシック"/>
        <family val="3"/>
        <charset val="128"/>
      </rPr>
      <t xml:space="preserve">0となっている。その理由としては、本駐車場の純利益分を勝川駅前地下駐車場に係る地方債償還に充当しているため、本駐車場の総収益と総費用が同額であり、かつ本駐車場は地方債等借入は無く、支払利息も無いためである。
</t>
    </r>
    <rPh sb="0" eb="3">
      <t>チホウサイ</t>
    </rPh>
    <rPh sb="4" eb="6">
      <t>ショウカン</t>
    </rPh>
    <rPh sb="7" eb="8">
      <t>ナ</t>
    </rPh>
    <rPh sb="14" eb="16">
      <t>シュウシ</t>
    </rPh>
    <rPh sb="16" eb="18">
      <t>ヒリツ</t>
    </rPh>
    <rPh sb="24" eb="26">
      <t>イジ</t>
    </rPh>
    <rPh sb="36" eb="38">
      <t>ヒリツ</t>
    </rPh>
    <rPh sb="44" eb="46">
      <t>ヘイセイ</t>
    </rPh>
    <rPh sb="48" eb="50">
      <t>ネンド</t>
    </rPh>
    <rPh sb="62" eb="63">
      <t>ホン</t>
    </rPh>
    <rPh sb="63" eb="66">
      <t>チュウシャジョウ</t>
    </rPh>
    <rPh sb="67" eb="69">
      <t>エイギョウ</t>
    </rPh>
    <rPh sb="69" eb="71">
      <t>ヒヨウ</t>
    </rPh>
    <rPh sb="77" eb="79">
      <t>ドウガク</t>
    </rPh>
    <rPh sb="85" eb="87">
      <t>ヘイセイ</t>
    </rPh>
    <rPh sb="89" eb="91">
      <t>ネンド</t>
    </rPh>
    <rPh sb="95" eb="97">
      <t>ヒリツ</t>
    </rPh>
    <rPh sb="126" eb="128">
      <t>リユウ</t>
    </rPh>
    <rPh sb="138" eb="139">
      <t>ジュン</t>
    </rPh>
    <rPh sb="139" eb="141">
      <t>リエキ</t>
    </rPh>
    <rPh sb="141" eb="142">
      <t>ブン</t>
    </rPh>
    <rPh sb="171" eb="173">
      <t>ホウコク</t>
    </rPh>
    <rPh sb="173" eb="174">
      <t>ジョウ</t>
    </rPh>
    <rPh sb="175" eb="176">
      <t>ホン</t>
    </rPh>
    <rPh sb="176" eb="179">
      <t>チュウシャジョウ</t>
    </rPh>
    <rPh sb="180" eb="183">
      <t>ソウシュウエキ</t>
    </rPh>
    <rPh sb="184" eb="185">
      <t>ソウ</t>
    </rPh>
    <rPh sb="185" eb="187">
      <t>ヒヨウ</t>
    </rPh>
    <rPh sb="188" eb="190">
      <t>ドウガク</t>
    </rPh>
    <rPh sb="196" eb="197">
      <t>ホン</t>
    </rPh>
    <rPh sb="197" eb="200">
      <t>チュウシャジョウ</t>
    </rPh>
    <rPh sb="201" eb="204">
      <t>チホウサイ</t>
    </rPh>
    <rPh sb="204" eb="205">
      <t>トウ</t>
    </rPh>
    <rPh sb="205" eb="207">
      <t>カリイレ</t>
    </rPh>
    <rPh sb="208" eb="209">
      <t>ナ</t>
    </rPh>
    <rPh sb="211" eb="213">
      <t>シハライ</t>
    </rPh>
    <rPh sb="213" eb="215">
      <t>リソク</t>
    </rPh>
    <phoneticPr fontId="5"/>
  </si>
  <si>
    <r>
      <t>　設備更新・修繕費等については指定管理者と検討し、状況に応じて対応している。
　資産内容が施設建物のみの小規模で</t>
    </r>
    <r>
      <rPr>
        <sz val="11"/>
        <rFont val="ＭＳ ゴシック"/>
        <family val="3"/>
        <charset val="128"/>
      </rPr>
      <t>あり、</t>
    </r>
    <r>
      <rPr>
        <sz val="11"/>
        <color theme="1"/>
        <rFont val="ＭＳ ゴシック"/>
        <family val="3"/>
        <charset val="128"/>
      </rPr>
      <t>地方公営企業法を適用していないため、⑥有形固定資産原価償却費、⑨累積欠損金比率について「該当なし」となっている。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</si>
</sst>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84-4529-B0C9-0C7C82DCFEC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7B84-4529-B0C9-0C7C82DCFEC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F3-4D84-8B0C-853A79B9276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C0F3-4D84-8B0C-853A79B9276E}"/>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7A8-488D-9AE1-6FEDC3C3F4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A8-488D-9AE1-6FEDC3C3F4B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921-4991-8557-D67625DD93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21-4991-8557-D67625DD93D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2B-466E-BE86-04E5372566E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8C2B-466E-BE86-04E5372566E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4D-4AA4-8429-C3DA927AD45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6F4D-4AA4-8429-C3DA927AD45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198.6</c:v>
                </c:pt>
                <c:pt idx="1">
                  <c:v>209.6</c:v>
                </c:pt>
                <c:pt idx="2">
                  <c:v>193.2</c:v>
                </c:pt>
                <c:pt idx="3">
                  <c:v>204.1</c:v>
                </c:pt>
                <c:pt idx="4">
                  <c:v>200</c:v>
                </c:pt>
              </c:numCache>
            </c:numRef>
          </c:val>
          <c:extLst>
            <c:ext xmlns:c16="http://schemas.microsoft.com/office/drawing/2014/chart" uri="{C3380CC4-5D6E-409C-BE32-E72D297353CC}">
              <c16:uniqueId val="{00000000-224E-4998-AD3E-D2125FFBF77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224E-4998-AD3E-D2125FFBF77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0</c:v>
                </c:pt>
                <c:pt idx="3">
                  <c:v>0</c:v>
                </c:pt>
                <c:pt idx="4">
                  <c:v>100</c:v>
                </c:pt>
              </c:numCache>
            </c:numRef>
          </c:val>
          <c:extLst>
            <c:ext xmlns:c16="http://schemas.microsoft.com/office/drawing/2014/chart" uri="{C3380CC4-5D6E-409C-BE32-E72D297353CC}">
              <c16:uniqueId val="{00000000-575F-4107-8A83-427D4357A9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575F-4107-8A83-427D4357A98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8A-401B-AAB3-65913396B1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418A-401B-AAB3-65913396B17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愛知県春日井市　勝川駅南口立体駐車場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3006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198.6</v>
      </c>
      <c r="JD31" s="120"/>
      <c r="JE31" s="120"/>
      <c r="JF31" s="120"/>
      <c r="JG31" s="120"/>
      <c r="JH31" s="120"/>
      <c r="JI31" s="120"/>
      <c r="JJ31" s="120"/>
      <c r="JK31" s="120"/>
      <c r="JL31" s="120"/>
      <c r="JM31" s="120"/>
      <c r="JN31" s="120"/>
      <c r="JO31" s="120"/>
      <c r="JP31" s="120"/>
      <c r="JQ31" s="120"/>
      <c r="JR31" s="120"/>
      <c r="JS31" s="120"/>
      <c r="JT31" s="120"/>
      <c r="JU31" s="121"/>
      <c r="JV31" s="119">
        <f>データ!DL7</f>
        <v>209.6</v>
      </c>
      <c r="JW31" s="120"/>
      <c r="JX31" s="120"/>
      <c r="JY31" s="120"/>
      <c r="JZ31" s="120"/>
      <c r="KA31" s="120"/>
      <c r="KB31" s="120"/>
      <c r="KC31" s="120"/>
      <c r="KD31" s="120"/>
      <c r="KE31" s="120"/>
      <c r="KF31" s="120"/>
      <c r="KG31" s="120"/>
      <c r="KH31" s="120"/>
      <c r="KI31" s="120"/>
      <c r="KJ31" s="120"/>
      <c r="KK31" s="120"/>
      <c r="KL31" s="120"/>
      <c r="KM31" s="120"/>
      <c r="KN31" s="121"/>
      <c r="KO31" s="119">
        <f>データ!DM7</f>
        <v>193.2</v>
      </c>
      <c r="KP31" s="120"/>
      <c r="KQ31" s="120"/>
      <c r="KR31" s="120"/>
      <c r="KS31" s="120"/>
      <c r="KT31" s="120"/>
      <c r="KU31" s="120"/>
      <c r="KV31" s="120"/>
      <c r="KW31" s="120"/>
      <c r="KX31" s="120"/>
      <c r="KY31" s="120"/>
      <c r="KZ31" s="120"/>
      <c r="LA31" s="120"/>
      <c r="LB31" s="120"/>
      <c r="LC31" s="120"/>
      <c r="LD31" s="120"/>
      <c r="LE31" s="120"/>
      <c r="LF31" s="120"/>
      <c r="LG31" s="121"/>
      <c r="LH31" s="119">
        <f>データ!DN7</f>
        <v>204.1</v>
      </c>
      <c r="LI31" s="120"/>
      <c r="LJ31" s="120"/>
      <c r="LK31" s="120"/>
      <c r="LL31" s="120"/>
      <c r="LM31" s="120"/>
      <c r="LN31" s="120"/>
      <c r="LO31" s="120"/>
      <c r="LP31" s="120"/>
      <c r="LQ31" s="120"/>
      <c r="LR31" s="120"/>
      <c r="LS31" s="120"/>
      <c r="LT31" s="120"/>
      <c r="LU31" s="120"/>
      <c r="LV31" s="120"/>
      <c r="LW31" s="120"/>
      <c r="LX31" s="120"/>
      <c r="LY31" s="120"/>
      <c r="LZ31" s="121"/>
      <c r="MA31" s="119">
        <f>データ!DO7</f>
        <v>200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127</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0</v>
      </c>
      <c r="GR52" s="118"/>
      <c r="GS52" s="118"/>
      <c r="GT52" s="118"/>
      <c r="GU52" s="118"/>
      <c r="GV52" s="118"/>
      <c r="GW52" s="118"/>
      <c r="GX52" s="118"/>
      <c r="GY52" s="118"/>
      <c r="GZ52" s="118"/>
      <c r="HA52" s="118"/>
      <c r="HB52" s="118"/>
      <c r="HC52" s="118"/>
      <c r="HD52" s="118"/>
      <c r="HE52" s="118"/>
      <c r="HF52" s="118"/>
      <c r="HG52" s="118"/>
      <c r="HH52" s="118"/>
      <c r="HI52" s="118"/>
      <c r="HJ52" s="118">
        <f>データ!BJ7</f>
        <v>100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0</v>
      </c>
      <c r="JD52" s="128"/>
      <c r="JE52" s="128"/>
      <c r="JF52" s="128"/>
      <c r="JG52" s="128"/>
      <c r="JH52" s="128"/>
      <c r="JI52" s="128"/>
      <c r="JJ52" s="128"/>
      <c r="JK52" s="128"/>
      <c r="JL52" s="128"/>
      <c r="JM52" s="128"/>
      <c r="JN52" s="128"/>
      <c r="JO52" s="128"/>
      <c r="JP52" s="128"/>
      <c r="JQ52" s="128"/>
      <c r="JR52" s="128"/>
      <c r="JS52" s="128"/>
      <c r="JT52" s="128"/>
      <c r="JU52" s="128"/>
      <c r="JV52" s="128">
        <f>データ!BR7</f>
        <v>0</v>
      </c>
      <c r="JW52" s="128"/>
      <c r="JX52" s="128"/>
      <c r="JY52" s="128"/>
      <c r="JZ52" s="128"/>
      <c r="KA52" s="128"/>
      <c r="KB52" s="128"/>
      <c r="KC52" s="128"/>
      <c r="KD52" s="128"/>
      <c r="KE52" s="128"/>
      <c r="KF52" s="128"/>
      <c r="KG52" s="128"/>
      <c r="KH52" s="128"/>
      <c r="KI52" s="128"/>
      <c r="KJ52" s="128"/>
      <c r="KK52" s="128"/>
      <c r="KL52" s="128"/>
      <c r="KM52" s="128"/>
      <c r="KN52" s="128"/>
      <c r="KO52" s="128">
        <f>データ!BS7</f>
        <v>0</v>
      </c>
      <c r="KP52" s="128"/>
      <c r="KQ52" s="128"/>
      <c r="KR52" s="128"/>
      <c r="KS52" s="128"/>
      <c r="KT52" s="128"/>
      <c r="KU52" s="128"/>
      <c r="KV52" s="128"/>
      <c r="KW52" s="128"/>
      <c r="KX52" s="128"/>
      <c r="KY52" s="128"/>
      <c r="KZ52" s="128"/>
      <c r="LA52" s="128"/>
      <c r="LB52" s="128"/>
      <c r="LC52" s="128"/>
      <c r="LD52" s="128"/>
      <c r="LE52" s="128"/>
      <c r="LF52" s="128"/>
      <c r="LG52" s="128"/>
      <c r="LH52" s="128">
        <f>データ!BT7</f>
        <v>0</v>
      </c>
      <c r="LI52" s="128"/>
      <c r="LJ52" s="128"/>
      <c r="LK52" s="128"/>
      <c r="LL52" s="128"/>
      <c r="LM52" s="128"/>
      <c r="LN52" s="128"/>
      <c r="LO52" s="128"/>
      <c r="LP52" s="128"/>
      <c r="LQ52" s="128"/>
      <c r="LR52" s="128"/>
      <c r="LS52" s="128"/>
      <c r="LT52" s="128"/>
      <c r="LU52" s="128"/>
      <c r="LV52" s="128"/>
      <c r="LW52" s="128"/>
      <c r="LX52" s="128"/>
      <c r="LY52" s="128"/>
      <c r="LZ52" s="128"/>
      <c r="MA52" s="128">
        <f>データ!BU7</f>
        <v>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48</v>
      </c>
      <c r="V53" s="128"/>
      <c r="W53" s="128"/>
      <c r="X53" s="128"/>
      <c r="Y53" s="128"/>
      <c r="Z53" s="128"/>
      <c r="AA53" s="128"/>
      <c r="AB53" s="128"/>
      <c r="AC53" s="128"/>
      <c r="AD53" s="128"/>
      <c r="AE53" s="128"/>
      <c r="AF53" s="128"/>
      <c r="AG53" s="128"/>
      <c r="AH53" s="128"/>
      <c r="AI53" s="128"/>
      <c r="AJ53" s="128"/>
      <c r="AK53" s="128"/>
      <c r="AL53" s="128"/>
      <c r="AM53" s="128"/>
      <c r="AN53" s="128">
        <f>データ!BA7</f>
        <v>46</v>
      </c>
      <c r="AO53" s="128"/>
      <c r="AP53" s="128"/>
      <c r="AQ53" s="128"/>
      <c r="AR53" s="128"/>
      <c r="AS53" s="128"/>
      <c r="AT53" s="128"/>
      <c r="AU53" s="128"/>
      <c r="AV53" s="128"/>
      <c r="AW53" s="128"/>
      <c r="AX53" s="128"/>
      <c r="AY53" s="128"/>
      <c r="AZ53" s="128"/>
      <c r="BA53" s="128"/>
      <c r="BB53" s="128"/>
      <c r="BC53" s="128"/>
      <c r="BD53" s="128"/>
      <c r="BE53" s="128"/>
      <c r="BF53" s="128"/>
      <c r="BG53" s="128">
        <f>データ!BB7</f>
        <v>39</v>
      </c>
      <c r="BH53" s="128"/>
      <c r="BI53" s="128"/>
      <c r="BJ53" s="128"/>
      <c r="BK53" s="128"/>
      <c r="BL53" s="128"/>
      <c r="BM53" s="128"/>
      <c r="BN53" s="128"/>
      <c r="BO53" s="128"/>
      <c r="BP53" s="128"/>
      <c r="BQ53" s="128"/>
      <c r="BR53" s="128"/>
      <c r="BS53" s="128"/>
      <c r="BT53" s="128"/>
      <c r="BU53" s="128"/>
      <c r="BV53" s="128"/>
      <c r="BW53" s="128"/>
      <c r="BX53" s="128"/>
      <c r="BY53" s="128"/>
      <c r="BZ53" s="128">
        <f>データ!BC7</f>
        <v>25</v>
      </c>
      <c r="CA53" s="128"/>
      <c r="CB53" s="128"/>
      <c r="CC53" s="128"/>
      <c r="CD53" s="128"/>
      <c r="CE53" s="128"/>
      <c r="CF53" s="128"/>
      <c r="CG53" s="128"/>
      <c r="CH53" s="128"/>
      <c r="CI53" s="128"/>
      <c r="CJ53" s="128"/>
      <c r="CK53" s="128"/>
      <c r="CL53" s="128"/>
      <c r="CM53" s="128"/>
      <c r="CN53" s="128"/>
      <c r="CO53" s="128"/>
      <c r="CP53" s="128"/>
      <c r="CQ53" s="128"/>
      <c r="CR53" s="128"/>
      <c r="CS53" s="128">
        <f>データ!BD7</f>
        <v>24</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44860</v>
      </c>
      <c r="JD53" s="128"/>
      <c r="JE53" s="128"/>
      <c r="JF53" s="128"/>
      <c r="JG53" s="128"/>
      <c r="JH53" s="128"/>
      <c r="JI53" s="128"/>
      <c r="JJ53" s="128"/>
      <c r="JK53" s="128"/>
      <c r="JL53" s="128"/>
      <c r="JM53" s="128"/>
      <c r="JN53" s="128"/>
      <c r="JO53" s="128"/>
      <c r="JP53" s="128"/>
      <c r="JQ53" s="128"/>
      <c r="JR53" s="128"/>
      <c r="JS53" s="128"/>
      <c r="JT53" s="128"/>
      <c r="JU53" s="128"/>
      <c r="JV53" s="128">
        <f>データ!BW7</f>
        <v>37496</v>
      </c>
      <c r="JW53" s="128"/>
      <c r="JX53" s="128"/>
      <c r="JY53" s="128"/>
      <c r="JZ53" s="128"/>
      <c r="KA53" s="128"/>
      <c r="KB53" s="128"/>
      <c r="KC53" s="128"/>
      <c r="KD53" s="128"/>
      <c r="KE53" s="128"/>
      <c r="KF53" s="128"/>
      <c r="KG53" s="128"/>
      <c r="KH53" s="128"/>
      <c r="KI53" s="128"/>
      <c r="KJ53" s="128"/>
      <c r="KK53" s="128"/>
      <c r="KL53" s="128"/>
      <c r="KM53" s="128"/>
      <c r="KN53" s="128"/>
      <c r="KO53" s="128">
        <f>データ!BX7</f>
        <v>31888</v>
      </c>
      <c r="KP53" s="128"/>
      <c r="KQ53" s="128"/>
      <c r="KR53" s="128"/>
      <c r="KS53" s="128"/>
      <c r="KT53" s="128"/>
      <c r="KU53" s="128"/>
      <c r="KV53" s="128"/>
      <c r="KW53" s="128"/>
      <c r="KX53" s="128"/>
      <c r="KY53" s="128"/>
      <c r="KZ53" s="128"/>
      <c r="LA53" s="128"/>
      <c r="LB53" s="128"/>
      <c r="LC53" s="128"/>
      <c r="LD53" s="128"/>
      <c r="LE53" s="128"/>
      <c r="LF53" s="128"/>
      <c r="LG53" s="128"/>
      <c r="LH53" s="128">
        <f>データ!BY7</f>
        <v>13314</v>
      </c>
      <c r="LI53" s="128"/>
      <c r="LJ53" s="128"/>
      <c r="LK53" s="128"/>
      <c r="LL53" s="128"/>
      <c r="LM53" s="128"/>
      <c r="LN53" s="128"/>
      <c r="LO53" s="128"/>
      <c r="LP53" s="128"/>
      <c r="LQ53" s="128"/>
      <c r="LR53" s="128"/>
      <c r="LS53" s="128"/>
      <c r="LT53" s="128"/>
      <c r="LU53" s="128"/>
      <c r="LV53" s="128"/>
      <c r="LW53" s="128"/>
      <c r="LX53" s="128"/>
      <c r="LY53" s="128"/>
      <c r="LZ53" s="128"/>
      <c r="MA53" s="128">
        <f>データ!BZ7</f>
        <v>23300</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354765</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2">
        <f>データ!$B$11</f>
        <v>41640</v>
      </c>
      <c r="S76" s="143"/>
      <c r="T76" s="143"/>
      <c r="U76" s="143"/>
      <c r="V76" s="143"/>
      <c r="W76" s="143"/>
      <c r="X76" s="143"/>
      <c r="Y76" s="143"/>
      <c r="Z76" s="143"/>
      <c r="AA76" s="143"/>
      <c r="AB76" s="143"/>
      <c r="AC76" s="143"/>
      <c r="AD76" s="143"/>
      <c r="AE76" s="143"/>
      <c r="AF76" s="144"/>
      <c r="AG76" s="142">
        <f>データ!$C$11</f>
        <v>42005</v>
      </c>
      <c r="AH76" s="143"/>
      <c r="AI76" s="143"/>
      <c r="AJ76" s="143"/>
      <c r="AK76" s="143"/>
      <c r="AL76" s="143"/>
      <c r="AM76" s="143"/>
      <c r="AN76" s="143"/>
      <c r="AO76" s="143"/>
      <c r="AP76" s="143"/>
      <c r="AQ76" s="143"/>
      <c r="AR76" s="143"/>
      <c r="AS76" s="143"/>
      <c r="AT76" s="143"/>
      <c r="AU76" s="144"/>
      <c r="AV76" s="142">
        <f>データ!$D$11</f>
        <v>42370</v>
      </c>
      <c r="AW76" s="143"/>
      <c r="AX76" s="143"/>
      <c r="AY76" s="143"/>
      <c r="AZ76" s="143"/>
      <c r="BA76" s="143"/>
      <c r="BB76" s="143"/>
      <c r="BC76" s="143"/>
      <c r="BD76" s="143"/>
      <c r="BE76" s="143"/>
      <c r="BF76" s="143"/>
      <c r="BG76" s="143"/>
      <c r="BH76" s="143"/>
      <c r="BI76" s="143"/>
      <c r="BJ76" s="144"/>
      <c r="BK76" s="142">
        <f>データ!$E$11</f>
        <v>42736</v>
      </c>
      <c r="BL76" s="143"/>
      <c r="BM76" s="143"/>
      <c r="BN76" s="143"/>
      <c r="BO76" s="143"/>
      <c r="BP76" s="143"/>
      <c r="BQ76" s="143"/>
      <c r="BR76" s="143"/>
      <c r="BS76" s="143"/>
      <c r="BT76" s="143"/>
      <c r="BU76" s="143"/>
      <c r="BV76" s="143"/>
      <c r="BW76" s="143"/>
      <c r="BX76" s="143"/>
      <c r="BY76" s="144"/>
      <c r="BZ76" s="142">
        <f>データ!$F$11</f>
        <v>43101</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f>データ!$B$11</f>
        <v>41640</v>
      </c>
      <c r="GM76" s="143"/>
      <c r="GN76" s="143"/>
      <c r="GO76" s="143"/>
      <c r="GP76" s="143"/>
      <c r="GQ76" s="143"/>
      <c r="GR76" s="143"/>
      <c r="GS76" s="143"/>
      <c r="GT76" s="143"/>
      <c r="GU76" s="143"/>
      <c r="GV76" s="143"/>
      <c r="GW76" s="143"/>
      <c r="GX76" s="143"/>
      <c r="GY76" s="143"/>
      <c r="GZ76" s="144"/>
      <c r="HA76" s="142">
        <f>データ!$C$11</f>
        <v>42005</v>
      </c>
      <c r="HB76" s="143"/>
      <c r="HC76" s="143"/>
      <c r="HD76" s="143"/>
      <c r="HE76" s="143"/>
      <c r="HF76" s="143"/>
      <c r="HG76" s="143"/>
      <c r="HH76" s="143"/>
      <c r="HI76" s="143"/>
      <c r="HJ76" s="143"/>
      <c r="HK76" s="143"/>
      <c r="HL76" s="143"/>
      <c r="HM76" s="143"/>
      <c r="HN76" s="143"/>
      <c r="HO76" s="144"/>
      <c r="HP76" s="142">
        <f>データ!$D$11</f>
        <v>42370</v>
      </c>
      <c r="HQ76" s="143"/>
      <c r="HR76" s="143"/>
      <c r="HS76" s="143"/>
      <c r="HT76" s="143"/>
      <c r="HU76" s="143"/>
      <c r="HV76" s="143"/>
      <c r="HW76" s="143"/>
      <c r="HX76" s="143"/>
      <c r="HY76" s="143"/>
      <c r="HZ76" s="143"/>
      <c r="IA76" s="143"/>
      <c r="IB76" s="143"/>
      <c r="IC76" s="143"/>
      <c r="ID76" s="144"/>
      <c r="IE76" s="142">
        <f>データ!$E$11</f>
        <v>42736</v>
      </c>
      <c r="IF76" s="143"/>
      <c r="IG76" s="143"/>
      <c r="IH76" s="143"/>
      <c r="II76" s="143"/>
      <c r="IJ76" s="143"/>
      <c r="IK76" s="143"/>
      <c r="IL76" s="143"/>
      <c r="IM76" s="143"/>
      <c r="IN76" s="143"/>
      <c r="IO76" s="143"/>
      <c r="IP76" s="143"/>
      <c r="IQ76" s="143"/>
      <c r="IR76" s="143"/>
      <c r="IS76" s="144"/>
      <c r="IT76" s="142">
        <f>データ!$F$11</f>
        <v>43101</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f>データ!$B$11</f>
        <v>41640</v>
      </c>
      <c r="KB76" s="143"/>
      <c r="KC76" s="143"/>
      <c r="KD76" s="143"/>
      <c r="KE76" s="143"/>
      <c r="KF76" s="143"/>
      <c r="KG76" s="143"/>
      <c r="KH76" s="143"/>
      <c r="KI76" s="143"/>
      <c r="KJ76" s="143"/>
      <c r="KK76" s="143"/>
      <c r="KL76" s="143"/>
      <c r="KM76" s="143"/>
      <c r="KN76" s="143"/>
      <c r="KO76" s="144"/>
      <c r="KP76" s="142">
        <f>データ!$C$11</f>
        <v>42005</v>
      </c>
      <c r="KQ76" s="143"/>
      <c r="KR76" s="143"/>
      <c r="KS76" s="143"/>
      <c r="KT76" s="143"/>
      <c r="KU76" s="143"/>
      <c r="KV76" s="143"/>
      <c r="KW76" s="143"/>
      <c r="KX76" s="143"/>
      <c r="KY76" s="143"/>
      <c r="KZ76" s="143"/>
      <c r="LA76" s="143"/>
      <c r="LB76" s="143"/>
      <c r="LC76" s="143"/>
      <c r="LD76" s="144"/>
      <c r="LE76" s="142">
        <f>データ!$D$11</f>
        <v>42370</v>
      </c>
      <c r="LF76" s="143"/>
      <c r="LG76" s="143"/>
      <c r="LH76" s="143"/>
      <c r="LI76" s="143"/>
      <c r="LJ76" s="143"/>
      <c r="LK76" s="143"/>
      <c r="LL76" s="143"/>
      <c r="LM76" s="143"/>
      <c r="LN76" s="143"/>
      <c r="LO76" s="143"/>
      <c r="LP76" s="143"/>
      <c r="LQ76" s="143"/>
      <c r="LR76" s="143"/>
      <c r="LS76" s="144"/>
      <c r="LT76" s="142">
        <f>データ!$E$11</f>
        <v>42736</v>
      </c>
      <c r="LU76" s="143"/>
      <c r="LV76" s="143"/>
      <c r="LW76" s="143"/>
      <c r="LX76" s="143"/>
      <c r="LY76" s="143"/>
      <c r="LZ76" s="143"/>
      <c r="MA76" s="143"/>
      <c r="MB76" s="143"/>
      <c r="MC76" s="143"/>
      <c r="MD76" s="143"/>
      <c r="ME76" s="143"/>
      <c r="MF76" s="143"/>
      <c r="MG76" s="143"/>
      <c r="MH76" s="144"/>
      <c r="MI76" s="142">
        <f>データ!$F$11</f>
        <v>43101</v>
      </c>
      <c r="MJ76" s="143"/>
      <c r="MK76" s="143"/>
      <c r="ML76" s="143"/>
      <c r="MM76" s="143"/>
      <c r="MN76" s="143"/>
      <c r="MO76" s="143"/>
      <c r="MP76" s="143"/>
      <c r="MQ76" s="143"/>
      <c r="MR76" s="143"/>
      <c r="MS76" s="143"/>
      <c r="MT76" s="143"/>
      <c r="MU76" s="143"/>
      <c r="MV76" s="143"/>
      <c r="MW76" s="144"/>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7i4/Xv3zrhWQmDfHRm4pRzVwpFgh7fa0Q5zgX/SSj5jBuIXX6UQCqGLAif+r2kk6vGe1QtVmPICZZjZUk+8Rw==" saltValue="GtAXLC6OdPyuQe4Ei0W3A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103</v>
      </c>
      <c r="AV5" s="59" t="s">
        <v>100</v>
      </c>
      <c r="AW5" s="59" t="s">
        <v>91</v>
      </c>
      <c r="AX5" s="59" t="s">
        <v>92</v>
      </c>
      <c r="AY5" s="59" t="s">
        <v>93</v>
      </c>
      <c r="AZ5" s="59" t="s">
        <v>94</v>
      </c>
      <c r="BA5" s="59" t="s">
        <v>95</v>
      </c>
      <c r="BB5" s="59" t="s">
        <v>96</v>
      </c>
      <c r="BC5" s="59" t="s">
        <v>97</v>
      </c>
      <c r="BD5" s="59" t="s">
        <v>98</v>
      </c>
      <c r="BE5" s="59" t="s">
        <v>99</v>
      </c>
      <c r="BF5" s="59" t="s">
        <v>103</v>
      </c>
      <c r="BG5" s="59" t="s">
        <v>100</v>
      </c>
      <c r="BH5" s="59" t="s">
        <v>91</v>
      </c>
      <c r="BI5" s="59" t="s">
        <v>92</v>
      </c>
      <c r="BJ5" s="59" t="s">
        <v>93</v>
      </c>
      <c r="BK5" s="59" t="s">
        <v>94</v>
      </c>
      <c r="BL5" s="59" t="s">
        <v>95</v>
      </c>
      <c r="BM5" s="59" t="s">
        <v>96</v>
      </c>
      <c r="BN5" s="59" t="s">
        <v>97</v>
      </c>
      <c r="BO5" s="59" t="s">
        <v>98</v>
      </c>
      <c r="BP5" s="59" t="s">
        <v>99</v>
      </c>
      <c r="BQ5" s="59" t="s">
        <v>89</v>
      </c>
      <c r="BR5" s="59" t="s">
        <v>90</v>
      </c>
      <c r="BS5" s="59" t="s">
        <v>104</v>
      </c>
      <c r="BT5" s="59" t="s">
        <v>101</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89</v>
      </c>
      <c r="CP5" s="59" t="s">
        <v>100</v>
      </c>
      <c r="CQ5" s="59" t="s">
        <v>91</v>
      </c>
      <c r="CR5" s="59" t="s">
        <v>101</v>
      </c>
      <c r="CS5" s="59" t="s">
        <v>102</v>
      </c>
      <c r="CT5" s="59" t="s">
        <v>94</v>
      </c>
      <c r="CU5" s="59" t="s">
        <v>95</v>
      </c>
      <c r="CV5" s="59" t="s">
        <v>96</v>
      </c>
      <c r="CW5" s="59" t="s">
        <v>97</v>
      </c>
      <c r="CX5" s="59" t="s">
        <v>98</v>
      </c>
      <c r="CY5" s="59" t="s">
        <v>99</v>
      </c>
      <c r="CZ5" s="59" t="s">
        <v>103</v>
      </c>
      <c r="DA5" s="59" t="s">
        <v>100</v>
      </c>
      <c r="DB5" s="59" t="s">
        <v>91</v>
      </c>
      <c r="DC5" s="59" t="s">
        <v>101</v>
      </c>
      <c r="DD5" s="59" t="s">
        <v>93</v>
      </c>
      <c r="DE5" s="59" t="s">
        <v>94</v>
      </c>
      <c r="DF5" s="59" t="s">
        <v>95</v>
      </c>
      <c r="DG5" s="59" t="s">
        <v>96</v>
      </c>
      <c r="DH5" s="59" t="s">
        <v>97</v>
      </c>
      <c r="DI5" s="59" t="s">
        <v>98</v>
      </c>
      <c r="DJ5" s="59" t="s">
        <v>35</v>
      </c>
      <c r="DK5" s="59" t="s">
        <v>89</v>
      </c>
      <c r="DL5" s="59" t="s">
        <v>100</v>
      </c>
      <c r="DM5" s="59" t="s">
        <v>104</v>
      </c>
      <c r="DN5" s="59" t="s">
        <v>101</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232068</v>
      </c>
      <c r="D6" s="60">
        <f t="shared" si="1"/>
        <v>47</v>
      </c>
      <c r="E6" s="60">
        <f t="shared" si="1"/>
        <v>14</v>
      </c>
      <c r="F6" s="60">
        <f t="shared" si="1"/>
        <v>0</v>
      </c>
      <c r="G6" s="60">
        <f t="shared" si="1"/>
        <v>2</v>
      </c>
      <c r="H6" s="60" t="str">
        <f>SUBSTITUTE(H8,"　","")</f>
        <v>愛知県春日井市</v>
      </c>
      <c r="I6" s="60" t="str">
        <f t="shared" si="1"/>
        <v>勝川駅南口立体駐車場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16</v>
      </c>
      <c r="S6" s="62" t="str">
        <f t="shared" si="1"/>
        <v>駅</v>
      </c>
      <c r="T6" s="62" t="str">
        <f t="shared" si="1"/>
        <v>無</v>
      </c>
      <c r="U6" s="63">
        <f t="shared" si="1"/>
        <v>3006</v>
      </c>
      <c r="V6" s="63">
        <f t="shared" si="1"/>
        <v>73</v>
      </c>
      <c r="W6" s="63">
        <f t="shared" si="1"/>
        <v>300</v>
      </c>
      <c r="X6" s="62" t="str">
        <f t="shared" si="1"/>
        <v>代行制</v>
      </c>
      <c r="Y6" s="64">
        <f>IF(Y8="-",NA(),Y8)</f>
        <v>100</v>
      </c>
      <c r="Z6" s="64">
        <f t="shared" ref="Z6:AH6" si="2">IF(Z8="-",NA(),Z8)</f>
        <v>100</v>
      </c>
      <c r="AA6" s="64">
        <f t="shared" si="2"/>
        <v>100</v>
      </c>
      <c r="AB6" s="64">
        <f t="shared" si="2"/>
        <v>100</v>
      </c>
      <c r="AC6" s="64">
        <f t="shared" si="2"/>
        <v>100</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0</v>
      </c>
      <c r="BG6" s="64">
        <f t="shared" ref="BG6:BO6" si="5">IF(BG8="-",NA(),BG8)</f>
        <v>0</v>
      </c>
      <c r="BH6" s="64">
        <f t="shared" si="5"/>
        <v>0</v>
      </c>
      <c r="BI6" s="64">
        <f t="shared" si="5"/>
        <v>0</v>
      </c>
      <c r="BJ6" s="64">
        <f t="shared" si="5"/>
        <v>100</v>
      </c>
      <c r="BK6" s="64">
        <f t="shared" si="5"/>
        <v>33.6</v>
      </c>
      <c r="BL6" s="64">
        <f t="shared" si="5"/>
        <v>33.200000000000003</v>
      </c>
      <c r="BM6" s="64">
        <f t="shared" si="5"/>
        <v>29.6</v>
      </c>
      <c r="BN6" s="64">
        <f t="shared" si="5"/>
        <v>29.2</v>
      </c>
      <c r="BO6" s="64">
        <f t="shared" si="5"/>
        <v>30.4</v>
      </c>
      <c r="BP6" s="61" t="str">
        <f>IF(BP8="-","",IF(BP8="-","【-】","【"&amp;SUBSTITUTE(TEXT(BP8,"#,##0.0"),"-","△")&amp;"】"))</f>
        <v>【26.3】</v>
      </c>
      <c r="BQ6" s="65">
        <f>IF(BQ8="-",NA(),BQ8)</f>
        <v>0</v>
      </c>
      <c r="BR6" s="65">
        <f t="shared" ref="BR6:BZ6" si="6">IF(BR8="-",NA(),BR8)</f>
        <v>0</v>
      </c>
      <c r="BS6" s="65">
        <f t="shared" si="6"/>
        <v>0</v>
      </c>
      <c r="BT6" s="65">
        <f t="shared" si="6"/>
        <v>0</v>
      </c>
      <c r="BU6" s="65">
        <f t="shared" si="6"/>
        <v>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106</v>
      </c>
      <c r="CM6" s="63">
        <f t="shared" ref="CM6:CN6" si="7">CM8</f>
        <v>354765</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198.6</v>
      </c>
      <c r="DL6" s="64">
        <f t="shared" ref="DL6:DT6" si="9">IF(DL8="-",NA(),DL8)</f>
        <v>209.6</v>
      </c>
      <c r="DM6" s="64">
        <f t="shared" si="9"/>
        <v>193.2</v>
      </c>
      <c r="DN6" s="64">
        <f t="shared" si="9"/>
        <v>204.1</v>
      </c>
      <c r="DO6" s="64">
        <f t="shared" si="9"/>
        <v>200</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107</v>
      </c>
      <c r="B7" s="60">
        <f t="shared" ref="B7:X7" si="10">B8</f>
        <v>2018</v>
      </c>
      <c r="C7" s="60">
        <f t="shared" si="10"/>
        <v>232068</v>
      </c>
      <c r="D7" s="60">
        <f t="shared" si="10"/>
        <v>47</v>
      </c>
      <c r="E7" s="60">
        <f t="shared" si="10"/>
        <v>14</v>
      </c>
      <c r="F7" s="60">
        <f t="shared" si="10"/>
        <v>0</v>
      </c>
      <c r="G7" s="60">
        <f t="shared" si="10"/>
        <v>2</v>
      </c>
      <c r="H7" s="60" t="str">
        <f t="shared" si="10"/>
        <v>愛知県　春日井市</v>
      </c>
      <c r="I7" s="60" t="str">
        <f t="shared" si="10"/>
        <v>勝川駅南口立体駐車場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16</v>
      </c>
      <c r="S7" s="62" t="str">
        <f t="shared" si="10"/>
        <v>駅</v>
      </c>
      <c r="T7" s="62" t="str">
        <f t="shared" si="10"/>
        <v>無</v>
      </c>
      <c r="U7" s="63">
        <f t="shared" si="10"/>
        <v>3006</v>
      </c>
      <c r="V7" s="63">
        <f t="shared" si="10"/>
        <v>73</v>
      </c>
      <c r="W7" s="63">
        <f t="shared" si="10"/>
        <v>300</v>
      </c>
      <c r="X7" s="62" t="str">
        <f t="shared" si="10"/>
        <v>代行制</v>
      </c>
      <c r="Y7" s="64">
        <f>Y8</f>
        <v>100</v>
      </c>
      <c r="Z7" s="64">
        <f t="shared" ref="Z7:AH7" si="11">Z8</f>
        <v>100</v>
      </c>
      <c r="AA7" s="64">
        <f t="shared" si="11"/>
        <v>100</v>
      </c>
      <c r="AB7" s="64">
        <f t="shared" si="11"/>
        <v>100</v>
      </c>
      <c r="AC7" s="64">
        <f t="shared" si="11"/>
        <v>100</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0</v>
      </c>
      <c r="BG7" s="64">
        <f t="shared" ref="BG7:BO7" si="14">BG8</f>
        <v>0</v>
      </c>
      <c r="BH7" s="64">
        <f t="shared" si="14"/>
        <v>0</v>
      </c>
      <c r="BI7" s="64">
        <f t="shared" si="14"/>
        <v>0</v>
      </c>
      <c r="BJ7" s="64">
        <f t="shared" si="14"/>
        <v>100</v>
      </c>
      <c r="BK7" s="64">
        <f t="shared" si="14"/>
        <v>33.6</v>
      </c>
      <c r="BL7" s="64">
        <f t="shared" si="14"/>
        <v>33.200000000000003</v>
      </c>
      <c r="BM7" s="64">
        <f t="shared" si="14"/>
        <v>29.6</v>
      </c>
      <c r="BN7" s="64">
        <f t="shared" si="14"/>
        <v>29.2</v>
      </c>
      <c r="BO7" s="64">
        <f t="shared" si="14"/>
        <v>30.4</v>
      </c>
      <c r="BP7" s="61"/>
      <c r="BQ7" s="65">
        <f>BQ8</f>
        <v>0</v>
      </c>
      <c r="BR7" s="65">
        <f t="shared" ref="BR7:BZ7" si="15">BR8</f>
        <v>0</v>
      </c>
      <c r="BS7" s="65">
        <f t="shared" si="15"/>
        <v>0</v>
      </c>
      <c r="BT7" s="65">
        <f t="shared" si="15"/>
        <v>0</v>
      </c>
      <c r="BU7" s="65">
        <f t="shared" si="15"/>
        <v>0</v>
      </c>
      <c r="BV7" s="65">
        <f t="shared" si="15"/>
        <v>44860</v>
      </c>
      <c r="BW7" s="65">
        <f t="shared" si="15"/>
        <v>37496</v>
      </c>
      <c r="BX7" s="65">
        <f t="shared" si="15"/>
        <v>31888</v>
      </c>
      <c r="BY7" s="65">
        <f t="shared" si="15"/>
        <v>13314</v>
      </c>
      <c r="BZ7" s="65">
        <f t="shared" si="15"/>
        <v>23300</v>
      </c>
      <c r="CA7" s="63"/>
      <c r="CB7" s="64" t="s">
        <v>108</v>
      </c>
      <c r="CC7" s="64" t="s">
        <v>108</v>
      </c>
      <c r="CD7" s="64" t="s">
        <v>108</v>
      </c>
      <c r="CE7" s="64" t="s">
        <v>108</v>
      </c>
      <c r="CF7" s="64" t="s">
        <v>108</v>
      </c>
      <c r="CG7" s="64" t="s">
        <v>108</v>
      </c>
      <c r="CH7" s="64" t="s">
        <v>108</v>
      </c>
      <c r="CI7" s="64" t="s">
        <v>108</v>
      </c>
      <c r="CJ7" s="64" t="s">
        <v>108</v>
      </c>
      <c r="CK7" s="64" t="s">
        <v>106</v>
      </c>
      <c r="CL7" s="61"/>
      <c r="CM7" s="63">
        <f>CM8</f>
        <v>354765</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198.6</v>
      </c>
      <c r="DL7" s="64">
        <f t="shared" ref="DL7:DT7" si="17">DL8</f>
        <v>209.6</v>
      </c>
      <c r="DM7" s="64">
        <f t="shared" si="17"/>
        <v>193.2</v>
      </c>
      <c r="DN7" s="64">
        <f t="shared" si="17"/>
        <v>204.1</v>
      </c>
      <c r="DO7" s="64">
        <f t="shared" si="17"/>
        <v>200</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232068</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16</v>
      </c>
      <c r="S8" s="69" t="s">
        <v>119</v>
      </c>
      <c r="T8" s="69" t="s">
        <v>120</v>
      </c>
      <c r="U8" s="70">
        <v>3006</v>
      </c>
      <c r="V8" s="70">
        <v>73</v>
      </c>
      <c r="W8" s="70">
        <v>300</v>
      </c>
      <c r="X8" s="69" t="s">
        <v>121</v>
      </c>
      <c r="Y8" s="71">
        <v>100</v>
      </c>
      <c r="Z8" s="71">
        <v>100</v>
      </c>
      <c r="AA8" s="71">
        <v>100</v>
      </c>
      <c r="AB8" s="71">
        <v>100</v>
      </c>
      <c r="AC8" s="71">
        <v>100</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0</v>
      </c>
      <c r="BG8" s="71">
        <v>0</v>
      </c>
      <c r="BH8" s="71">
        <v>0</v>
      </c>
      <c r="BI8" s="71">
        <v>0</v>
      </c>
      <c r="BJ8" s="71">
        <v>100</v>
      </c>
      <c r="BK8" s="71">
        <v>33.6</v>
      </c>
      <c r="BL8" s="71">
        <v>33.200000000000003</v>
      </c>
      <c r="BM8" s="71">
        <v>29.6</v>
      </c>
      <c r="BN8" s="71">
        <v>29.2</v>
      </c>
      <c r="BO8" s="71">
        <v>30.4</v>
      </c>
      <c r="BP8" s="68">
        <v>26.3</v>
      </c>
      <c r="BQ8" s="72">
        <v>0</v>
      </c>
      <c r="BR8" s="72">
        <v>0</v>
      </c>
      <c r="BS8" s="72">
        <v>0</v>
      </c>
      <c r="BT8" s="73">
        <v>0</v>
      </c>
      <c r="BU8" s="73">
        <v>0</v>
      </c>
      <c r="BV8" s="72">
        <v>44860</v>
      </c>
      <c r="BW8" s="72">
        <v>37496</v>
      </c>
      <c r="BX8" s="72">
        <v>31888</v>
      </c>
      <c r="BY8" s="72">
        <v>13314</v>
      </c>
      <c r="BZ8" s="72">
        <v>23300</v>
      </c>
      <c r="CA8" s="70">
        <v>16102</v>
      </c>
      <c r="CB8" s="71" t="s">
        <v>113</v>
      </c>
      <c r="CC8" s="71" t="s">
        <v>113</v>
      </c>
      <c r="CD8" s="71" t="s">
        <v>113</v>
      </c>
      <c r="CE8" s="71" t="s">
        <v>113</v>
      </c>
      <c r="CF8" s="71" t="s">
        <v>113</v>
      </c>
      <c r="CG8" s="71" t="s">
        <v>113</v>
      </c>
      <c r="CH8" s="71" t="s">
        <v>113</v>
      </c>
      <c r="CI8" s="71" t="s">
        <v>113</v>
      </c>
      <c r="CJ8" s="71" t="s">
        <v>113</v>
      </c>
      <c r="CK8" s="71" t="s">
        <v>113</v>
      </c>
      <c r="CL8" s="68" t="s">
        <v>113</v>
      </c>
      <c r="CM8" s="70">
        <v>354765</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254</v>
      </c>
      <c r="DF8" s="71">
        <v>280</v>
      </c>
      <c r="DG8" s="71">
        <v>239.6</v>
      </c>
      <c r="DH8" s="71">
        <v>224.1</v>
      </c>
      <c r="DI8" s="71">
        <v>155.19999999999999</v>
      </c>
      <c r="DJ8" s="68">
        <v>103.6</v>
      </c>
      <c r="DK8" s="71">
        <v>198.6</v>
      </c>
      <c r="DL8" s="71">
        <v>209.6</v>
      </c>
      <c r="DM8" s="71">
        <v>193.2</v>
      </c>
      <c r="DN8" s="71">
        <v>204.1</v>
      </c>
      <c r="DO8" s="71">
        <v>200</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2020-02-12T07:37:14Z</cp:lastPrinted>
  <dcterms:created xsi:type="dcterms:W3CDTF">2019-12-05T07:24:04Z</dcterms:created>
  <dcterms:modified xsi:type="dcterms:W3CDTF">2020-02-13T02:49:04Z</dcterms:modified>
  <cp:category/>
</cp:coreProperties>
</file>