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xILV4htCL5aiYK7+U+sJeeCZs+WWN3w8LIMFRZ2pjPV9mBx6cw8e6KDQqNy6zRfIyteiheICkFZyvnie8NKlVA==" workbookSaltValue="oDZcDOZj8M02JNv2GRIbOg=="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<sst xmlns="http://schemas.openxmlformats.org/spreadsheetml/2006/main" count="233" uniqueCount="114">
  <si>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</si>
  <si>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</si>
  <si>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</si>
  <si>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</si>
  <si>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</si>
  <si>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</si>
  <si>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</si>
  <si>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</si>
  <si>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</si>
  <si>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</si>
  <si>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</si>
  <si>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</si>
  <si>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</si>
  <si>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</si>
  <si>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</si>
  <si>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</si>
  <si>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</si>
  <si>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</si>
  <si>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</si>
  <si>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</si>
  <si>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</si>
  <si>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</si>
  <si>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</si>
  <si>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</si>
  <si>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</si>
  <si>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</si>
  <si>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</si>
  <si>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</si>
  <si>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</si>
  <si>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</si>
  <si>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</si>
  <si>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</si>
  <si>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</si>
  <si>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</si>
  <si>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</si>
  <si>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</si>
  <si>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</si>
  <si>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</si>
  <si>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</si>
  <si>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</si>
  <si>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</si>
  <si>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</si>
  <si>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</si>
  <si>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</si>
  <si>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</si>
  <si>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</si>
  <si>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</si>
  <si>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</si>
  <si>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</si>
  <si>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</si>
  <si>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</si>
  <si>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</si>
  <si>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</si>
  <si>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</si>
  <si>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</si>
  <si>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</si>
  <si>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</si>
  <si>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</si>
  <si>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</si>
  <si>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</si>
  <si>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</si>
  <si>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</si>
  <si>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</si>
  <si>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</si>
  <si>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</si>
  <si>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</si>
  <si>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</si>
  <si>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</si>
  <si>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</si>
  <si>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</si>
  <si>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</si>
  <si>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</si>
  <si>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</si>
  <si>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</si>
  <si>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</si>
  <si>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</si>
  <si>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</si>
  <si>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</si>
  <si>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</si>
  <si>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</si>
  <si>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</si>
  <si>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</si>
  <si>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</si>
  <si>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</si>
  <si>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</si>
  <si>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</si>
  <si>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</si>
  <si>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</si>
  <si>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</si>
  <si>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</si>
  <si>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</si>
  <si>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</si>
  <si>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</si>
  <si>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</si>
  <si>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</si>
  <si>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</si>
  <si>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</si>
  <si>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</si>
  <si>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</si>
  <si>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法非適用</t>
  </si>
  <si>
    <t>下水道事業</t>
  </si>
  <si>
    <t>公共下水道</t>
  </si>
  <si>
    <t>Ad</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</si>
  <si>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</si>
  <si>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</si>
  <si>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</si>
  <si>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</si>
  <si>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</si>
  <si>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</si>
  <si>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</si>
  <si>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</si>
  <si>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令和元年度から農業集落排水事業と同様に地方公営企業法一部適用がされたばかりだが、今後経営状況を明確化して、中長期的な視野で経営課題を分析する必要がある。
これを踏まえ下水道経営戦略を令和2年度までに策定し、経営の健全化に努める。</t>
    <phoneticPr fontId="4"/>
  </si>
  <si>
    <r>
      <rPr>
        <sz val="10"/>
        <color theme="1"/>
        <rFont val="ＭＳ ゴシック"/>
        <family val="3"/>
        <charset val="128"/>
      </rPr>
      <t>①収益的収支比率は、平成29年度から数値が上昇した要因は、令和元年度の公営企業法適用前の打切決算の影響により、収入が減少したもののそれ以上に支出の減少もあったため。
④企業債残高対事業規模比率は、平成28年度以降起債額は減少しており、平均より良好な数値を保っているものの、平成29年度から数値が悪化した要因は、公営企業法適用前の打切決算の影響で収入が減少したため。</t>
    </r>
    <r>
      <rPr>
        <sz val="10"/>
        <color rgb="FFFF0000"/>
        <rFont val="ＭＳ ゴシック"/>
        <family val="3"/>
        <charset val="128"/>
      </rPr>
      <t xml:space="preserve">
</t>
    </r>
    <r>
      <rPr>
        <sz val="10"/>
        <color theme="1"/>
        <rFont val="ＭＳ ゴシック"/>
        <family val="3"/>
        <charset val="128"/>
      </rPr>
      <t xml:space="preserve">⑤経費回収率は、平成27年度から分流式下水道等に要する経費の算定方法が改定された影響で、汚水処理費が増加し、平均を下回っていたが、数値が好転した要因は公営企業法適用前の打切決算の影響で汚水処理費が減少したため。
⑥汚水処理原価は、平均より良好な状況は、下水整備区域が未だ拡張中で有収水量が伸びているため。今回さらに好転したのは、公営企業法適用前の打切決算の影響で汚水処理費が減少したため。
⑦施設利用率に数値が出ていないのは、処理場を所有していないため。
⑧水洗化率について、平均を下回ったのは、下水整備区域拡大に対し水洗化人口の増加幅が小さいため。
今後も経費削減するとともに、下水整備済区域の接続率を向上させ、下水使用料の増収を図る必要がある。
</t>
    </r>
    <rPh sb="18" eb="20">
      <t>スウチ</t>
    </rPh>
    <rPh sb="21" eb="23">
      <t>ジョウショウ</t>
    </rPh>
    <rPh sb="25" eb="27">
      <t>ヨウイン</t>
    </rPh>
    <rPh sb="29" eb="31">
      <t>レイワ</t>
    </rPh>
    <rPh sb="31" eb="33">
      <t>ガンネン</t>
    </rPh>
    <rPh sb="98" eb="100">
      <t>ヘイセイ</t>
    </rPh>
    <rPh sb="102" eb="104">
      <t>ネンド</t>
    </rPh>
    <rPh sb="104" eb="106">
      <t>イコウ</t>
    </rPh>
    <rPh sb="106" eb="108">
      <t>キサイ</t>
    </rPh>
    <rPh sb="108" eb="109">
      <t>ガク</t>
    </rPh>
    <rPh sb="110" eb="112">
      <t>ゲンショウ</t>
    </rPh>
    <rPh sb="117" eb="119">
      <t>ヘイキン</t>
    </rPh>
    <rPh sb="121" eb="123">
      <t>リョウコウ</t>
    </rPh>
    <rPh sb="124" eb="126">
      <t>スウチ</t>
    </rPh>
    <rPh sb="127" eb="128">
      <t>タモ</t>
    </rPh>
    <rPh sb="144" eb="146">
      <t>スウチ</t>
    </rPh>
    <rPh sb="147" eb="149">
      <t>アッカ</t>
    </rPh>
    <rPh sb="151" eb="153">
      <t>ヨウイン</t>
    </rPh>
    <rPh sb="155" eb="157">
      <t>コウエイ</t>
    </rPh>
    <rPh sb="157" eb="159">
      <t>キギョウ</t>
    </rPh>
    <rPh sb="191" eb="193">
      <t>ヘイセイ</t>
    </rPh>
    <rPh sb="195" eb="197">
      <t>ネンド</t>
    </rPh>
    <rPh sb="213" eb="215">
      <t>サンテイ</t>
    </rPh>
    <rPh sb="215" eb="217">
      <t>ホウホウ</t>
    </rPh>
    <rPh sb="218" eb="220">
      <t>カイテイ</t>
    </rPh>
    <rPh sb="223" eb="225">
      <t>エイキョウ</t>
    </rPh>
    <rPh sb="234" eb="235">
      <t>カ</t>
    </rPh>
    <rPh sb="237" eb="239">
      <t>ヘイキン</t>
    </rPh>
    <rPh sb="240" eb="242">
      <t>シタマワ</t>
    </rPh>
    <rPh sb="248" eb="250">
      <t>スウチ</t>
    </rPh>
    <rPh sb="251" eb="253">
      <t>コウテン</t>
    </rPh>
    <rPh sb="255" eb="257">
      <t>ヨウイン</t>
    </rPh>
    <rPh sb="275" eb="277">
      <t>オスイ</t>
    </rPh>
    <rPh sb="277" eb="279">
      <t>ショリ</t>
    </rPh>
    <rPh sb="279" eb="280">
      <t>ヒ</t>
    </rPh>
    <rPh sb="281" eb="283">
      <t>ゲンショウ</t>
    </rPh>
    <rPh sb="305" eb="307">
      <t>ジョウキョウ</t>
    </rPh>
    <rPh sb="309" eb="311">
      <t>ゲスイ</t>
    </rPh>
    <rPh sb="311" eb="313">
      <t>セイビ</t>
    </rPh>
    <rPh sb="313" eb="315">
      <t>クイキ</t>
    </rPh>
    <rPh sb="316" eb="317">
      <t>イマ</t>
    </rPh>
    <rPh sb="318" eb="321">
      <t>カクチョウチュウ</t>
    </rPh>
    <rPh sb="322" eb="326">
      <t>ユウシュウスイリョウ</t>
    </rPh>
    <rPh sb="327" eb="328">
      <t>ノ</t>
    </rPh>
    <rPh sb="335" eb="337">
      <t>コンカイ</t>
    </rPh>
    <rPh sb="340" eb="342">
      <t>コウテン</t>
    </rPh>
    <rPh sb="385" eb="387">
      <t>スウチ</t>
    </rPh>
    <rPh sb="388" eb="389">
      <t>デ</t>
    </rPh>
    <rPh sb="431" eb="433">
      <t>ゲスイ</t>
    </rPh>
    <rPh sb="433" eb="435">
      <t>セイビ</t>
    </rPh>
    <rPh sb="435" eb="437">
      <t>クイキ</t>
    </rPh>
    <rPh sb="450" eb="451">
      <t>ハバ</t>
    </rPh>
    <rPh sb="452" eb="453">
      <t>チイ</t>
    </rPh>
    <rPh sb="462" eb="464">
      <t>ケイヒ</t>
    </rPh>
    <rPh sb="464" eb="466">
      <t>サクゲン</t>
    </rPh>
    <rPh sb="473" eb="475">
      <t>ゲスイ</t>
    </rPh>
    <rPh sb="475" eb="477">
      <t>セイビ</t>
    </rPh>
    <rPh sb="477" eb="478">
      <t>ズ</t>
    </rPh>
    <rPh sb="478" eb="480">
      <t>クイキ</t>
    </rPh>
    <rPh sb="481" eb="483">
      <t>セツゾク</t>
    </rPh>
    <rPh sb="483" eb="484">
      <t>リツ</t>
    </rPh>
    <rPh sb="485" eb="487">
      <t>コウジョウ</t>
    </rPh>
    <rPh sb="490" eb="495">
      <t>ゲスイシヨウリョウ</t>
    </rPh>
    <rPh sb="496" eb="498">
      <t>ゾウシュウ</t>
    </rPh>
    <rPh sb="499" eb="500">
      <t>ハカ</t>
    </rPh>
    <phoneticPr fontId="4"/>
  </si>
  <si>
    <t xml:space="preserve">③管渠改善率は、平均を下回るのは、平成28年度からのストックマネジメント計画に従い改善を図っており、それ以前より改善率は上昇しているが、改善必要箇所の調査を順次進めている段階のため。平成29年度から数値が下降したのは、施工した管渠延長が減少したことに加え、下水整備区域拡大により全体の管渠延長も増加したため。
引き続き計画的な改善を図っていく必要がある。
</t>
    <rPh sb="52" eb="54">
      <t>イゼン</t>
    </rPh>
    <rPh sb="56" eb="58">
      <t>カイゼン</t>
    </rPh>
    <rPh sb="58" eb="59">
      <t>リツ</t>
    </rPh>
    <rPh sb="60" eb="62">
      <t>ジョウショウ</t>
    </rPh>
    <rPh sb="68" eb="70">
      <t>カイゼン</t>
    </rPh>
    <rPh sb="70" eb="72">
      <t>ヒツヨウ</t>
    </rPh>
    <rPh sb="72" eb="74">
      <t>カショ</t>
    </rPh>
    <rPh sb="75" eb="77">
      <t>チョウサ</t>
    </rPh>
    <rPh sb="78" eb="80">
      <t>ジュンジ</t>
    </rPh>
    <rPh sb="80" eb="81">
      <t>スス</t>
    </rPh>
    <rPh sb="85" eb="87">
      <t>ダンカイ</t>
    </rPh>
    <rPh sb="91" eb="93">
      <t>ヘイセイ</t>
    </rPh>
    <rPh sb="95" eb="97">
      <t>ネンド</t>
    </rPh>
    <rPh sb="99" eb="101">
      <t>スウチ</t>
    </rPh>
    <rPh sb="102" eb="104">
      <t>カコウ</t>
    </rPh>
    <rPh sb="109" eb="111">
      <t>セコウ</t>
    </rPh>
    <rPh sb="113" eb="115">
      <t>カンキョ</t>
    </rPh>
    <rPh sb="115" eb="117">
      <t>エンチョウ</t>
    </rPh>
    <rPh sb="118" eb="120">
      <t>ゲンショウ</t>
    </rPh>
    <rPh sb="125" eb="126">
      <t>クワ</t>
    </rPh>
    <rPh sb="139" eb="141">
      <t>ゼンタイ</t>
    </rPh>
    <rPh sb="142" eb="144">
      <t>カンキョ</t>
    </rPh>
    <rPh sb="144" eb="146">
      <t>エンチョウ</t>
    </rPh>
    <rPh sb="147" eb="14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</si>
</sst>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rgb="FFFF000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0.04</c:v>
                </c:pt>
                <c:pt idx="1">
                  <c:v>0.06</c:v>
                </c:pt>
                <c:pt idx="2">
                  <c:v>0.03</c:v>
                </c:pt>
                <c:pt idx="3">
                  <c:v>0.18</c:v>
                </c:pt>
                <c:pt idx="4">
                  <c:v>0.11</c:v>
                </c:pt>
              </c:numCache>
            </c:numRef>
          </c:val>
          <c:extLst>
            <c:ext xmlns:c16="http://schemas.microsoft.com/office/drawing/2014/chart" uri="{C3380CC4-5D6E-409C-BE32-E72D297353CC}">
              <c16:uniqueId val="{00000000-D8A1-4559-AD1B-2E4CFD7F7D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c:ext xmlns:c16="http://schemas.microsoft.com/office/drawing/2014/chart" uri="{C3380CC4-5D6E-409C-BE32-E72D297353CC}">
              <c16:uniqueId val="{00000001-D8A1-4559-AD1B-2E4CFD7F7D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F1-409D-9C1F-CD1A16F6A8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c:ext xmlns:c16="http://schemas.microsoft.com/office/drawing/2014/chart" uri="{C3380CC4-5D6E-409C-BE32-E72D297353CC}">
              <c16:uniqueId val="{00000001-15F1-409D-9C1F-CD1A16F6A8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92.05</c:v>
                </c:pt>
                <c:pt idx="1">
                  <c:v>92.38</c:v>
                </c:pt>
                <c:pt idx="2">
                  <c:v>91.93</c:v>
                </c:pt>
                <c:pt idx="3">
                  <c:v>91.88</c:v>
                </c:pt>
                <c:pt idx="4">
                  <c:v>91.91</c:v>
                </c:pt>
              </c:numCache>
            </c:numRef>
          </c:val>
          <c:extLst>
            <c:ext xmlns:c16="http://schemas.microsoft.com/office/drawing/2014/chart" uri="{C3380CC4-5D6E-409C-BE32-E72D297353CC}">
              <c16:uniqueId val="{00000000-F018-4AD4-A4DA-A1B2A406C0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c:ext xmlns:c16="http://schemas.microsoft.com/office/drawing/2014/chart" uri="{C3380CC4-5D6E-409C-BE32-E72D297353CC}">
              <c16:uniqueId val="{00000001-F018-4AD4-A4DA-A1B2A406C0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96.15</c:v>
                </c:pt>
                <c:pt idx="1">
                  <c:v>88.43</c:v>
                </c:pt>
                <c:pt idx="2">
                  <c:v>88.53</c:v>
                </c:pt>
                <c:pt idx="3">
                  <c:v>90.53</c:v>
                </c:pt>
                <c:pt idx="4">
                  <c:v>98.55</c:v>
                </c:pt>
              </c:numCache>
            </c:numRef>
          </c:val>
          <c:extLst>
            <c:ext xmlns:c16="http://schemas.microsoft.com/office/drawing/2014/chart" uri="{C3380CC4-5D6E-409C-BE32-E72D297353CC}">
              <c16:uniqueId val="{00000000-1ACA-42C6-8390-5F970DB7E5E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CA-42C6-8390-5F970DB7E5E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95-48FD-BD97-08A82CB96D3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95-48FD-BD97-08A82CB96D3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DA-4FFF-8CE8-31909DD956E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DA-4FFF-8CE8-31909DD956E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73-49EB-B109-E4B2B00532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73-49EB-B109-E4B2B00532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2E-4DC1-8D9D-B9BDA05868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2E-4DC1-8D9D-B9BDA05868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632.25</c:v>
                </c:pt>
                <c:pt idx="2">
                  <c:v>673.64</c:v>
                </c:pt>
                <c:pt idx="3">
                  <c:v>722.18</c:v>
                </c:pt>
                <c:pt idx="4">
                  <c:v>814.41</c:v>
                </c:pt>
              </c:numCache>
            </c:numRef>
          </c:val>
          <c:extLst>
            <c:ext xmlns:c16="http://schemas.microsoft.com/office/drawing/2014/chart" uri="{C3380CC4-5D6E-409C-BE32-E72D297353CC}">
              <c16:uniqueId val="{00000000-6182-436B-A465-AC5E299319B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c:ext xmlns:c16="http://schemas.microsoft.com/office/drawing/2014/chart" uri="{C3380CC4-5D6E-409C-BE32-E72D297353CC}">
              <c16:uniqueId val="{00000001-6182-436B-A465-AC5E299319B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99.42</c:v>
                </c:pt>
                <c:pt idx="1">
                  <c:v>88.96</c:v>
                </c:pt>
                <c:pt idx="2">
                  <c:v>88.79</c:v>
                </c:pt>
                <c:pt idx="3">
                  <c:v>89.18</c:v>
                </c:pt>
                <c:pt idx="4">
                  <c:v>98.42</c:v>
                </c:pt>
              </c:numCache>
            </c:numRef>
          </c:val>
          <c:extLst>
            <c:ext xmlns:c16="http://schemas.microsoft.com/office/drawing/2014/chart" uri="{C3380CC4-5D6E-409C-BE32-E72D297353CC}">
              <c16:uniqueId val="{00000000-0F6B-4CAD-BE91-12CE4521932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c:ext xmlns:c16="http://schemas.microsoft.com/office/drawing/2014/chart" uri="{C3380CC4-5D6E-409C-BE32-E72D297353CC}">
              <c16:uniqueId val="{00000001-0F6B-4CAD-BE91-12CE4521932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134.5</c:v>
                </c:pt>
                <c:pt idx="1">
                  <c:v>150.26</c:v>
                </c:pt>
                <c:pt idx="2">
                  <c:v>151.28</c:v>
                </c:pt>
                <c:pt idx="3">
                  <c:v>150</c:v>
                </c:pt>
                <c:pt idx="4">
                  <c:v>123.75</c:v>
                </c:pt>
              </c:numCache>
            </c:numRef>
          </c:val>
          <c:extLst>
            <c:ext xmlns:c16="http://schemas.microsoft.com/office/drawing/2014/chart" uri="{C3380CC4-5D6E-409C-BE32-E72D297353CC}">
              <c16:uniqueId val="{00000000-D98D-42E9-A1AF-42D2692DB30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c:ext xmlns:c16="http://schemas.microsoft.com/office/drawing/2014/chart" uri="{C3380CC4-5D6E-409C-BE32-E72D297353CC}">
              <c16:uniqueId val="{00000001-D98D-42E9-A1AF-42D2692DB30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9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豊川市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非設置</v>
      </c>
      <c r="AE8" s="49"/>
      <c r="AF8" s="49"/>
      <c r="AG8" s="49"/>
      <c r="AH8" s="49"/>
      <c r="AI8" s="49"/>
      <c r="AJ8" s="49"/>
      <c r="AK8" s="3"/>
      <c r="AL8" s="50">
        <f>データ!S6</f>
        <v>186454</v>
      </c>
      <c r="AM8" s="50"/>
      <c r="AN8" s="50"/>
      <c r="AO8" s="50"/>
      <c r="AP8" s="50"/>
      <c r="AQ8" s="50"/>
      <c r="AR8" s="50"/>
      <c r="AS8" s="50"/>
      <c r="AT8" s="45">
        <f>データ!T6</f>
        <v>161.13999999999999</v>
      </c>
      <c r="AU8" s="45"/>
      <c r="AV8" s="45"/>
      <c r="AW8" s="45"/>
      <c r="AX8" s="45"/>
      <c r="AY8" s="45"/>
      <c r="AZ8" s="45"/>
      <c r="BA8" s="45"/>
      <c r="BB8" s="45">
        <f>データ!U6</f>
        <v>1157.0899999999999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79.489999999999995</v>
      </c>
      <c r="Q10" s="45"/>
      <c r="R10" s="45"/>
      <c r="S10" s="45"/>
      <c r="T10" s="45"/>
      <c r="U10" s="45"/>
      <c r="V10" s="45"/>
      <c r="W10" s="45">
        <f>データ!Q6</f>
        <v>91.59</v>
      </c>
      <c r="X10" s="45"/>
      <c r="Y10" s="45"/>
      <c r="Z10" s="45"/>
      <c r="AA10" s="45"/>
      <c r="AB10" s="45"/>
      <c r="AC10" s="45"/>
      <c r="AD10" s="50">
        <f>データ!R6</f>
        <v>1954</v>
      </c>
      <c r="AE10" s="50"/>
      <c r="AF10" s="50"/>
      <c r="AG10" s="50"/>
      <c r="AH10" s="50"/>
      <c r="AI10" s="50"/>
      <c r="AJ10" s="50"/>
      <c r="AK10" s="2"/>
      <c r="AL10" s="50">
        <f>データ!V6</f>
        <v>148270</v>
      </c>
      <c r="AM10" s="50"/>
      <c r="AN10" s="50"/>
      <c r="AO10" s="50"/>
      <c r="AP10" s="50"/>
      <c r="AQ10" s="50"/>
      <c r="AR10" s="50"/>
      <c r="AS10" s="50"/>
      <c r="AT10" s="45">
        <f>データ!W6</f>
        <v>31.16</v>
      </c>
      <c r="AU10" s="45"/>
      <c r="AV10" s="45"/>
      <c r="AW10" s="45"/>
      <c r="AX10" s="45"/>
      <c r="AY10" s="45"/>
      <c r="AZ10" s="45"/>
      <c r="BA10" s="45"/>
      <c r="BB10" s="45">
        <f>データ!X6</f>
        <v>4758.34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112</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Wtdq6djk/XljpcSzAYjDsl3y2KmDD/+YdVIKfhNBEwjEF52Dz+FsIJ/eFQuWQY+3lGKWKjVQKJZ7vRCiNzTKjA==" saltValue="s0W3/knRmy8ajikw+WRz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232076</v>
      </c>
      <c r="D6" s="33">
        <f t="shared" si="3"/>
        <v>47</v>
      </c>
      <c r="E6" s="33">
        <f t="shared" si="3"/>
        <v>17</v>
      </c>
      <c r="F6" s="33">
        <f t="shared" si="3"/>
        <v>1</v>
      </c>
      <c r="G6" s="33">
        <f t="shared" si="3"/>
        <v>0</v>
      </c>
      <c r="H6" s="33" t="str">
        <f t="shared" si="3"/>
        <v>愛知県　豊川市</v>
      </c>
      <c r="I6" s="33" t="str">
        <f t="shared" si="3"/>
        <v>法非適用</v>
      </c>
      <c r="J6" s="33" t="str">
        <f t="shared" si="3"/>
        <v>下水道事業</v>
      </c>
      <c r="K6" s="33" t="str">
        <f t="shared" si="3"/>
        <v>公共下水道</v>
      </c>
      <c r="L6" s="33" t="str">
        <f t="shared" si="3"/>
        <v>Ad</v>
      </c>
      <c r="M6" s="33" t="str">
        <f t="shared" si="3"/>
        <v>非設置</v>
      </c>
      <c r="N6" s="34" t="str">
        <f t="shared" si="3"/>
        <v>-</v>
      </c>
      <c r="O6" s="34" t="str">
        <f t="shared" si="3"/>
        <v>該当数値なし</v>
      </c>
      <c r="P6" s="34">
        <f t="shared" si="3"/>
        <v>79.489999999999995</v>
      </c>
      <c r="Q6" s="34">
        <f t="shared" si="3"/>
        <v>91.59</v>
      </c>
      <c r="R6" s="34">
        <f t="shared" si="3"/>
        <v>1954</v>
      </c>
      <c r="S6" s="34">
        <f t="shared" si="3"/>
        <v>186454</v>
      </c>
      <c r="T6" s="34">
        <f t="shared" si="3"/>
        <v>161.13999999999999</v>
      </c>
      <c r="U6" s="34">
        <f t="shared" si="3"/>
        <v>1157.0899999999999</v>
      </c>
      <c r="V6" s="34">
        <f t="shared" si="3"/>
        <v>148270</v>
      </c>
      <c r="W6" s="34">
        <f t="shared" si="3"/>
        <v>31.16</v>
      </c>
      <c r="X6" s="34">
        <f t="shared" si="3"/>
        <v>4758.34</v>
      </c>
      <c r="Y6" s="35">
        <f>IF(Y7="",NA(),Y7)</f>
        <v>96.15</v>
      </c>
      <c r="Z6" s="35">
        <f t="shared" ref="Z6:AH6" si="4">IF(Z7="",NA(),Z7)</f>
        <v>88.43</v>
      </c>
      <c r="AA6" s="35">
        <f t="shared" si="4"/>
        <v>88.53</v>
      </c>
      <c r="AB6" s="35">
        <f t="shared" si="4"/>
        <v>90.53</v>
      </c>
      <c r="AC6" s="35">
        <f t="shared" si="4"/>
        <v>98.55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632.25</v>
      </c>
      <c r="BH6" s="35">
        <f t="shared" si="7"/>
        <v>673.64</v>
      </c>
      <c r="BI6" s="35">
        <f t="shared" si="7"/>
        <v>722.18</v>
      </c>
      <c r="BJ6" s="35">
        <f t="shared" si="7"/>
        <v>814.41</v>
      </c>
      <c r="BK6" s="35">
        <f t="shared" si="7"/>
        <v>963.16</v>
      </c>
      <c r="BL6" s="35">
        <f t="shared" si="7"/>
        <v>1017.47</v>
      </c>
      <c r="BM6" s="35">
        <f t="shared" si="7"/>
        <v>970.35</v>
      </c>
      <c r="BN6" s="35">
        <f t="shared" si="7"/>
        <v>917.29</v>
      </c>
      <c r="BO6" s="35">
        <f t="shared" si="7"/>
        <v>875.53</v>
      </c>
      <c r="BP6" s="34" t="str">
        <f>IF(BP7="","",IF(BP7="-","【-】","【"&amp;SUBSTITUTE(TEXT(BP7,"#,##0.00"),"-","△")&amp;"】"))</f>
        <v>【682.78】</v>
      </c>
      <c r="BQ6" s="35">
        <f>IF(BQ7="",NA(),BQ7)</f>
        <v>99.42</v>
      </c>
      <c r="BR6" s="35">
        <f t="shared" ref="BR6:BZ6" si="8">IF(BR7="",NA(),BR7)</f>
        <v>88.96</v>
      </c>
      <c r="BS6" s="35">
        <f t="shared" si="8"/>
        <v>88.79</v>
      </c>
      <c r="BT6" s="35">
        <f t="shared" si="8"/>
        <v>89.18</v>
      </c>
      <c r="BU6" s="35">
        <f t="shared" si="8"/>
        <v>98.42</v>
      </c>
      <c r="BV6" s="35">
        <f t="shared" si="8"/>
        <v>94.82</v>
      </c>
      <c r="BW6" s="35">
        <f t="shared" si="8"/>
        <v>96.37</v>
      </c>
      <c r="BX6" s="35">
        <f t="shared" si="8"/>
        <v>99.26</v>
      </c>
      <c r="BY6" s="35">
        <f t="shared" si="8"/>
        <v>99.67</v>
      </c>
      <c r="BZ6" s="35">
        <f t="shared" si="8"/>
        <v>99.83</v>
      </c>
      <c r="CA6" s="34" t="str">
        <f>IF(CA7="","",IF(CA7="-","【-】","【"&amp;SUBSTITUTE(TEXT(CA7,"#,##0.00"),"-","△")&amp;"】"))</f>
        <v>【100.91】</v>
      </c>
      <c r="CB6" s="35">
        <f>IF(CB7="",NA(),CB7)</f>
        <v>134.5</v>
      </c>
      <c r="CC6" s="35">
        <f t="shared" ref="CC6:CK6" si="9">IF(CC7="",NA(),CC7)</f>
        <v>150.26</v>
      </c>
      <c r="CD6" s="35">
        <f t="shared" si="9"/>
        <v>151.28</v>
      </c>
      <c r="CE6" s="35">
        <f t="shared" si="9"/>
        <v>150</v>
      </c>
      <c r="CF6" s="35">
        <f t="shared" si="9"/>
        <v>123.75</v>
      </c>
      <c r="CG6" s="35">
        <f t="shared" si="9"/>
        <v>162.88</v>
      </c>
      <c r="CH6" s="35">
        <f t="shared" si="9"/>
        <v>162.65</v>
      </c>
      <c r="CI6" s="35">
        <f t="shared" si="9"/>
        <v>159.53</v>
      </c>
      <c r="CJ6" s="35">
        <f t="shared" si="9"/>
        <v>159.6</v>
      </c>
      <c r="CK6" s="35">
        <f t="shared" si="9"/>
        <v>158.94</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92.05</v>
      </c>
      <c r="CY6" s="35">
        <f t="shared" ref="CY6:DG6" si="11">IF(CY7="",NA(),CY7)</f>
        <v>92.38</v>
      </c>
      <c r="CZ6" s="35">
        <f t="shared" si="11"/>
        <v>91.93</v>
      </c>
      <c r="DA6" s="35">
        <f t="shared" si="11"/>
        <v>91.88</v>
      </c>
      <c r="DB6" s="35">
        <f t="shared" si="11"/>
        <v>91.91</v>
      </c>
      <c r="DC6" s="35">
        <f t="shared" si="11"/>
        <v>93.12</v>
      </c>
      <c r="DD6" s="35">
        <f t="shared" si="11"/>
        <v>93.38</v>
      </c>
      <c r="DE6" s="35">
        <f t="shared" si="11"/>
        <v>93.5</v>
      </c>
      <c r="DF6" s="35">
        <f t="shared" si="11"/>
        <v>93.86</v>
      </c>
      <c r="DG6" s="35">
        <f t="shared" si="11"/>
        <v>93.96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5">
        <f t="shared" ref="EF6:EN6" si="14">IF(EF7="",NA(),EF7)</f>
        <v>0.06</v>
      </c>
      <c r="EG6" s="35">
        <f t="shared" si="14"/>
        <v>0.03</v>
      </c>
      <c r="EH6" s="35">
        <f t="shared" si="14"/>
        <v>0.18</v>
      </c>
      <c r="EI6" s="35">
        <f t="shared" si="14"/>
        <v>0.11</v>
      </c>
      <c r="EJ6" s="35">
        <f t="shared" si="14"/>
        <v>0.08</v>
      </c>
      <c r="EK6" s="35">
        <f t="shared" si="14"/>
        <v>0.22</v>
      </c>
      <c r="EL6" s="35">
        <f t="shared" si="14"/>
        <v>0.28000000000000003</v>
      </c>
      <c r="EM6" s="35">
        <f t="shared" si="14"/>
        <v>0.21</v>
      </c>
      <c r="EN6" s="35">
        <f t="shared" si="14"/>
        <v>0.25</v>
      </c>
      <c r="EO6" s="34" t="str">
        <f>IF(EO7="","",IF(EO7="-","【-】","【"&amp;SUBSTITUTE(TEXT(EO7,"#,##0.00"),"-","△")&amp;"】"))</f>
        <v>【0.23】</v>
      </c>
    </row>
    <row r="7" spans="1:145" s="36" customFormat="1" x14ac:dyDescent="0.15">
      <c r="A7" s="28"/>
      <c r="B7" s="37">
        <v>2018</v>
      </c>
      <c r="C7" s="37">
        <v>232076</v>
      </c>
      <c r="D7" s="37">
        <v>47</v>
      </c>
      <c r="E7" s="37">
        <v>17</v>
      </c>
      <c r="F7" s="37">
        <v>1</v>
      </c>
      <c r="G7" s="37">
        <v>0</v>
      </c>
      <c r="H7" s="37" t="s">
        <v>98</v>
      </c>
      <c r="I7" s="37" t="s">
        <v>99</v>
      </c>
      <c r="J7" s="37" t="s">
        <v>100</v>
      </c>
      <c r="K7" s="37" t="s">
        <v>101</v>
      </c>
      <c r="L7" s="37" t="s">
        <v>102</v>
      </c>
      <c r="M7" s="37" t="s">
        <v>103</v>
      </c>
      <c r="N7" s="38" t="s">
        <v>104</v>
      </c>
      <c r="O7" s="38" t="s">
        <v>105</v>
      </c>
      <c r="P7" s="38">
        <v>79.489999999999995</v>
      </c>
      <c r="Q7" s="38">
        <v>91.59</v>
      </c>
      <c r="R7" s="38">
        <v>1954</v>
      </c>
      <c r="S7" s="38">
        <v>186454</v>
      </c>
      <c r="T7" s="38">
        <v>161.13999999999999</v>
      </c>
      <c r="U7" s="38">
        <v>1157.0899999999999</v>
      </c>
      <c r="V7" s="38">
        <v>148270</v>
      </c>
      <c r="W7" s="38">
        <v>31.16</v>
      </c>
      <c r="X7" s="38">
        <v>4758.34</v>
      </c>
      <c r="Y7" s="38">
        <v>96.15</v>
      </c>
      <c r="Z7" s="38">
        <v>88.43</v>
      </c>
      <c r="AA7" s="38">
        <v>88.53</v>
      </c>
      <c r="AB7" s="38">
        <v>90.53</v>
      </c>
      <c r="AC7" s="38">
        <v>98.55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632.25</v>
      </c>
      <c r="BH7" s="38">
        <v>673.64</v>
      </c>
      <c r="BI7" s="38">
        <v>722.18</v>
      </c>
      <c r="BJ7" s="38">
        <v>814.41</v>
      </c>
      <c r="BK7" s="38">
        <v>963.16</v>
      </c>
      <c r="BL7" s="38">
        <v>1017.47</v>
      </c>
      <c r="BM7" s="38">
        <v>970.35</v>
      </c>
      <c r="BN7" s="38">
        <v>917.29</v>
      </c>
      <c r="BO7" s="38">
        <v>875.53</v>
      </c>
      <c r="BP7" s="38">
        <v>682.78</v>
      </c>
      <c r="BQ7" s="38">
        <v>99.42</v>
      </c>
      <c r="BR7" s="38">
        <v>88.96</v>
      </c>
      <c r="BS7" s="38">
        <v>88.79</v>
      </c>
      <c r="BT7" s="38">
        <v>89.18</v>
      </c>
      <c r="BU7" s="38">
        <v>98.42</v>
      </c>
      <c r="BV7" s="38">
        <v>94.82</v>
      </c>
      <c r="BW7" s="38">
        <v>96.37</v>
      </c>
      <c r="BX7" s="38">
        <v>99.26</v>
      </c>
      <c r="BY7" s="38">
        <v>99.67</v>
      </c>
      <c r="BZ7" s="38">
        <v>99.83</v>
      </c>
      <c r="CA7" s="38">
        <v>100.91</v>
      </c>
      <c r="CB7" s="38">
        <v>134.5</v>
      </c>
      <c r="CC7" s="38">
        <v>150.26</v>
      </c>
      <c r="CD7" s="38">
        <v>151.28</v>
      </c>
      <c r="CE7" s="38">
        <v>150</v>
      </c>
      <c r="CF7" s="38">
        <v>123.75</v>
      </c>
      <c r="CG7" s="38">
        <v>162.88</v>
      </c>
      <c r="CH7" s="38">
        <v>162.65</v>
      </c>
      <c r="CI7" s="38">
        <v>159.53</v>
      </c>
      <c r="CJ7" s="38">
        <v>159.6</v>
      </c>
      <c r="CK7" s="38">
        <v>158.94</v>
      </c>
      <c r="CL7" s="38">
        <v>136.86000000000001</v>
      </c>
      <c r="CM7" s="38" t="s">
        <v>104</v>
      </c>
      <c r="CN7" s="38" t="s">
        <v>104</v>
      </c>
      <c r="CO7" s="38" t="s">
        <v>104</v>
      </c>
      <c r="CP7" s="38" t="s">
        <v>104</v>
      </c>
      <c r="CQ7" s="38" t="s">
        <v>104</v>
      </c>
      <c r="CR7" s="38">
        <v>67.95</v>
      </c>
      <c r="CS7" s="38">
        <v>66.63</v>
      </c>
      <c r="CT7" s="38">
        <v>67.040000000000006</v>
      </c>
      <c r="CU7" s="38">
        <v>66.34</v>
      </c>
      <c r="CV7" s="38">
        <v>67.069999999999993</v>
      </c>
      <c r="CW7" s="38">
        <v>58.98</v>
      </c>
      <c r="CX7" s="38">
        <v>92.05</v>
      </c>
      <c r="CY7" s="38">
        <v>92.38</v>
      </c>
      <c r="CZ7" s="38">
        <v>91.93</v>
      </c>
      <c r="DA7" s="38">
        <v>91.88</v>
      </c>
      <c r="DB7" s="38">
        <v>91.91</v>
      </c>
      <c r="DC7" s="38">
        <v>93.12</v>
      </c>
      <c r="DD7" s="38">
        <v>93.38</v>
      </c>
      <c r="DE7" s="38">
        <v>93.5</v>
      </c>
      <c r="DF7" s="38">
        <v>93.86</v>
      </c>
      <c r="DG7" s="38">
        <v>93.96</v>
      </c>
      <c r="DH7" s="38">
        <v>95.2</v>
      </c>
      <c r="DI7" s="38"/>
      <c r="DJ7" s="38"/>
      <c r="DK7" s="38"/>
      <c r="DL7" s="38"/>
      <c r="DM7" s="38"/>
      <c r="DN7" s="38"/>
      <c r="DO7" s="38"/>
      <c r="DP7" s="38"/>
      <c r="DQ7" s="38"/>
      <c r="DR7" s="38"/>
      <c r="DS7" s="38"/>
      <c r="DT7" s="38"/>
      <c r="DU7" s="38"/>
      <c r="DV7" s="38"/>
      <c r="DW7" s="38"/>
      <c r="DX7" s="38"/>
      <c r="DY7" s="38"/>
      <c r="DZ7" s="38"/>
      <c r="EA7" s="38"/>
      <c r="EB7" s="38"/>
      <c r="EC7" s="38"/>
      <c r="ED7" s="38"/>
      <c r="EE7" s="38">
        <v>0.04</v>
      </c>
      <c r="EF7" s="38">
        <v>0.06</v>
      </c>
      <c r="EG7" s="38">
        <v>0.03</v>
      </c>
      <c r="EH7" s="38">
        <v>0.18</v>
      </c>
      <c r="EI7" s="38">
        <v>0.11</v>
      </c>
      <c r="EJ7" s="38">
        <v>0.08</v>
      </c>
      <c r="EK7" s="38">
        <v>0.22</v>
      </c>
      <c r="EL7" s="38">
        <v>0.28000000000000003</v>
      </c>
      <c r="EM7" s="38">
        <v>0.21</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2020-02-05T03:30:20Z</cp:lastPrinted>
  <dcterms:created xsi:type="dcterms:W3CDTF">2019-12-05T05:05:11Z</dcterms:created>
  <dcterms:modified xsi:type="dcterms:W3CDTF">2020-02-17T08:26:01Z</dcterms:modified>
  <cp:category/>
</cp:coreProperties>
</file>