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8 磯村（公共、国土強靱化、一般補助等・研修会、振興資金、繰出金調査）\★02 公営企業\02_経営比較分析表（駐車場）\02_経営比較分析表\03市→県（修正回答）\08豊川市\"/>
    </mc:Choice>
  </mc:AlternateContent>
  <workbookProtection workbookAlgorithmName="SHA-512" workbookHashValue="Df46jVphwtfwnsb1wO4D91UF9n85SBcI+F0kRtpJK7BfnlsgznAbFY5w65cPbSIqDStlj2ZPMzRbCu6ClxxDdA==" workbookSaltValue="t9WGq8odPsvdR9VvSBPqO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30" i="4"/>
  <c r="LT76" i="4"/>
  <c r="GQ51" i="4"/>
  <c r="LH30" i="4"/>
  <c r="IE76" i="4"/>
  <c r="GQ30" i="4"/>
  <c r="BZ51" i="4"/>
  <c r="BG51" i="4"/>
  <c r="BG30" i="4"/>
  <c r="FX51" i="4"/>
  <c r="AV76" i="4"/>
  <c r="KO51" i="4"/>
  <c r="LE76" i="4"/>
  <c r="KO30" i="4"/>
  <c r="HP76" i="4"/>
  <c r="FX30" i="4"/>
  <c r="KP76" i="4"/>
  <c r="JV30" i="4"/>
  <c r="HA76" i="4"/>
  <c r="AN51" i="4"/>
  <c r="FE30" i="4"/>
  <c r="AG76" i="4"/>
  <c r="AN30" i="4"/>
  <c r="JV51" i="4"/>
  <c r="FE51" i="4"/>
  <c r="R76" i="4"/>
  <c r="KA76" i="4"/>
  <c r="EL51" i="4"/>
  <c r="JC30" i="4"/>
  <c r="U30" i="4"/>
  <c r="GL76" i="4"/>
  <c r="U51" i="4"/>
  <c r="EL30" i="4"/>
  <c r="JC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<sst xmlns="http://schemas.openxmlformats.org/spreadsheetml/2006/main" count="278" uniqueCount="134">
  <si>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</si>
  <si>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</si>
  <si>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</si>
  <si>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</si>
  <si>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</si>
  <si>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</si>
  <si>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</si>
  <si>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</si>
  <si>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</si>
  <si>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</si>
  <si>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</si>
  <si>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</si>
  <si>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</si>
  <si>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</si>
  <si>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</si>
  <si>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</si>
  <si>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</si>
  <si>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</si>
  <si>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</si>
  <si>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</si>
  <si>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</si>
  <si>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</si>
  <si>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</si>
  <si>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</si>
  <si>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</si>
  <si>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</si>
  <si>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</si>
  <si>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</si>
  <si>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</si>
  <si>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</si>
  <si>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</si>
  <si>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</si>
  <si>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</si>
  <si>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</si>
  <si>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</si>
  <si>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</si>
  <si>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</si>
  <si>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</si>
  <si>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</si>
  <si>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</si>
  <si>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</si>
  <si>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</si>
  <si>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</si>
  <si>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</si>
  <si>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</si>
  <si>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</si>
  <si>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</si>
  <si>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</si>
  <si>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</si>
  <si>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</si>
  <si>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</si>
  <si>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</si>
  <si>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</si>
  <si>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</si>
  <si>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</si>
  <si>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</si>
  <si>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</si>
  <si>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</si>
  <si>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</si>
  <si>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</si>
  <si>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</si>
  <si>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</si>
  <si>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</si>
  <si>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</si>
  <si>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</si>
  <si>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</si>
  <si>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</si>
  <si>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</si>
  <si>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</si>
  <si>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</si>
  <si>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</si>
  <si>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</si>
  <si>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</si>
  <si>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</si>
  <si>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</si>
  <si>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</si>
  <si>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</si>
  <si>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</si>
  <si>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</si>
  <si>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</si>
  <si>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</si>
  <si>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</si>
  <si>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</si>
  <si>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</si>
  <si>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</si>
  <si>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</si>
  <si>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</si>
  <si>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</si>
  <si>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</si>
  <si>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</si>
  <si>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</si>
  <si>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</si>
  <si>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</si>
  <si>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</si>
  <si>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</si>
  <si>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</si>
  <si>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</si>
  <si>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</si>
  <si>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</si>
  <si>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</si>
  <si>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</si>
  <si>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</si>
  <si>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</si>
  <si>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</si>
  <si>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</si>
  <si>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</si>
  <si>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</si>
  <si>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</si>
  <si>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</si>
  <si>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</si>
  <si>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</si>
  <si>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</si>
  <si>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</si>
  <si>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</si>
  <si>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</si>
  <si>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</si>
  <si>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</si>
  <si>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</si>
  <si>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</si>
  <si>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</si>
  <si>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</si>
  <si>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</si>
  <si>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</si>
  <si>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</si>
  <si>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</si>
  <si>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</si>
  <si>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</si>
  <si>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</si>
  <si>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</si>
  <si>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</si>
  <si>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償還開始からの経年が浅いため、全国平均より高くなっていますが、類似施設平均値と比較しても大きな乖離はなく、当初計画に従い、計画的な地方債償還を行っているため、大きな問題はないと考えます。
　今後10年における⑧設備投資見込額については、現状の収益や施設の経年劣化を勘案すると妥当だと判断します。
　資産全体の価値を鑑みても、現在の立地に必要不可欠なものと考えており、引き続き民間の管理運営ノウハウを利用することで資産価値の向上に努めます。
　また、地方公営企業法は非適用としているため、⑥有形固定資産減価償却率及び累積欠損金比率については「該当数値なし」となっています。</t>
    <rPh sb="2" eb="4">
      <t>キギョウ</t>
    </rPh>
    <rPh sb="4" eb="5">
      <t>サイ</t>
    </rPh>
    <rPh sb="5" eb="7">
      <t>ザンダカ</t>
    </rPh>
    <rPh sb="7" eb="8">
      <t>タイ</t>
    </rPh>
    <rPh sb="8" eb="10">
      <t>リョウキン</t>
    </rPh>
    <rPh sb="10" eb="12">
      <t>シュウニュウ</t>
    </rPh>
    <rPh sb="12" eb="14">
      <t>ヒリツ</t>
    </rPh>
    <rPh sb="20" eb="22">
      <t>ショウカン</t>
    </rPh>
    <rPh sb="22" eb="24">
      <t>カイシ</t>
    </rPh>
    <rPh sb="27" eb="29">
      <t>ケイネン</t>
    </rPh>
    <rPh sb="30" eb="31">
      <t>アサ</t>
    </rPh>
    <rPh sb="35" eb="37">
      <t>ゼンコク</t>
    </rPh>
    <phoneticPr fontId="5"/>
  </si>
  <si>
    <t>　施設の利用状況（⑪稼働率）につきましては、過去5年間の経年比較において、ほぼ横ばいで推移しています。全国平均値や類似施設平均値と比較すると低調ではありますが、現状では100％近い値であり、またパーク＆ライドによる定期利用者数が年々増加していることを鑑みれば、問題ないと判断しています。
　本駐車場の立地として観光地に隣接していることから観光客の利用も多数あることから観光施策を含めた稼働率の向上を検討していく必要があります。
　現在の利用状況については収益面からも妥当であると判断します。</t>
    <rPh sb="1" eb="3">
      <t>シセツ</t>
    </rPh>
    <rPh sb="4" eb="6">
      <t>リヨウ</t>
    </rPh>
    <rPh sb="6" eb="8">
      <t>ジョウキョウ</t>
    </rPh>
    <rPh sb="10" eb="12">
      <t>カドウ</t>
    </rPh>
    <rPh sb="12" eb="13">
      <t>リツ</t>
    </rPh>
    <rPh sb="22" eb="24">
      <t>カコ</t>
    </rPh>
    <rPh sb="25" eb="27">
      <t>ネンカン</t>
    </rPh>
    <rPh sb="28" eb="30">
      <t>ケイネン</t>
    </rPh>
    <rPh sb="30" eb="32">
      <t>ヒカク</t>
    </rPh>
    <rPh sb="39" eb="40">
      <t>ヨコ</t>
    </rPh>
    <rPh sb="43" eb="45">
      <t>スイイ</t>
    </rPh>
    <rPh sb="51" eb="53">
      <t>ゼンコク</t>
    </rPh>
    <rPh sb="53" eb="56">
      <t>ヘイキンチ</t>
    </rPh>
    <rPh sb="57" eb="59">
      <t>ルイジ</t>
    </rPh>
    <rPh sb="59" eb="61">
      <t>シセツ</t>
    </rPh>
    <rPh sb="61" eb="64">
      <t>ヘイキンチ</t>
    </rPh>
    <rPh sb="65" eb="67">
      <t>ヒカク</t>
    </rPh>
    <rPh sb="70" eb="72">
      <t>テイチョウ</t>
    </rPh>
    <rPh sb="80" eb="82">
      <t>ゲンジョウ</t>
    </rPh>
    <rPh sb="88" eb="89">
      <t>チカ</t>
    </rPh>
    <rPh sb="90" eb="91">
      <t>アタイ</t>
    </rPh>
    <rPh sb="107" eb="109">
      <t>テイキ</t>
    </rPh>
    <rPh sb="109" eb="111">
      <t>リヨウ</t>
    </rPh>
    <rPh sb="111" eb="112">
      <t>シャ</t>
    </rPh>
    <rPh sb="112" eb="113">
      <t>スウ</t>
    </rPh>
    <rPh sb="114" eb="116">
      <t>ネンネン</t>
    </rPh>
    <rPh sb="116" eb="118">
      <t>ゾウカ</t>
    </rPh>
    <rPh sb="125" eb="126">
      <t>カンガ</t>
    </rPh>
    <rPh sb="130" eb="132">
      <t>モンダイ</t>
    </rPh>
    <rPh sb="135" eb="137">
      <t>ハンダン</t>
    </rPh>
    <rPh sb="145" eb="146">
      <t>ホン</t>
    </rPh>
    <rPh sb="146" eb="149">
      <t>チュウシャジョウ</t>
    </rPh>
    <rPh sb="150" eb="152">
      <t>リッチ</t>
    </rPh>
    <rPh sb="155" eb="158">
      <t>カンコウチ</t>
    </rPh>
    <rPh sb="159" eb="161">
      <t>リンセツ</t>
    </rPh>
    <rPh sb="169" eb="172">
      <t>カンコウキャク</t>
    </rPh>
    <rPh sb="173" eb="175">
      <t>リヨウ</t>
    </rPh>
    <rPh sb="176" eb="178">
      <t>タスウ</t>
    </rPh>
    <rPh sb="184" eb="186">
      <t>カンコウ</t>
    </rPh>
    <rPh sb="186" eb="187">
      <t>セ</t>
    </rPh>
    <rPh sb="187" eb="188">
      <t>サク</t>
    </rPh>
    <rPh sb="189" eb="190">
      <t>フク</t>
    </rPh>
    <rPh sb="192" eb="194">
      <t>カドウ</t>
    </rPh>
    <rPh sb="194" eb="195">
      <t>リツ</t>
    </rPh>
    <rPh sb="196" eb="198">
      <t>コウジョウ</t>
    </rPh>
    <rPh sb="199" eb="201">
      <t>ケントウ</t>
    </rPh>
    <rPh sb="205" eb="207">
      <t>ヒツヨウ</t>
    </rPh>
    <rPh sb="215" eb="217">
      <t>ゲンザイ</t>
    </rPh>
    <rPh sb="218" eb="220">
      <t>リヨウ</t>
    </rPh>
    <rPh sb="220" eb="222">
      <t>ジョウキョウ</t>
    </rPh>
    <rPh sb="227" eb="230">
      <t>シュウエキメン</t>
    </rPh>
    <rPh sb="233" eb="235">
      <t>ダトウ</t>
    </rPh>
    <rPh sb="239" eb="241">
      <t>ハンダン</t>
    </rPh>
    <phoneticPr fontId="5"/>
  </si>
  <si>
    <r>
      <t>　本駐車場全体としては、各種全国平均値等より低い項目が見られますが、収益状況は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定期利用者数は年々増加していることからも今後も安定した収益を見込んでいます。
　経営戦略については令和</t>
    </r>
    <r>
      <rPr>
        <sz val="11"/>
        <rFont val="ＭＳ ゴシック"/>
        <family val="3"/>
        <charset val="128"/>
      </rPr>
      <t>2</t>
    </r>
    <r>
      <rPr>
        <sz val="11"/>
        <color theme="1"/>
        <rFont val="ＭＳ ゴシック"/>
        <family val="3"/>
        <charset val="128"/>
      </rPr>
      <t>年度に策定予定です。
　今後は近隣市町村との情報共有等や指定管理者による民間企業のノウハウの活用により、本駐車場の管理運営業務の質の向上に努めます。また、利用者からのアンケートを実施し、利用者ニーズに応えていくことで、本駐車場の資産価値を高め、利用者の更なる増加、収益の増加に努めていきます。</t>
    </r>
    <rPh sb="1" eb="2">
      <t>ホン</t>
    </rPh>
    <rPh sb="2" eb="5">
      <t>チュウシャジョウ</t>
    </rPh>
    <rPh sb="5" eb="7">
      <t>ゼンタイ</t>
    </rPh>
    <rPh sb="12" eb="14">
      <t>カクシュ</t>
    </rPh>
    <rPh sb="14" eb="16">
      <t>ゼンコク</t>
    </rPh>
    <rPh sb="16" eb="19">
      <t>ヘイキンチ</t>
    </rPh>
    <rPh sb="19" eb="20">
      <t>トウ</t>
    </rPh>
    <rPh sb="22" eb="23">
      <t>ヒク</t>
    </rPh>
    <rPh sb="24" eb="26">
      <t>コウモク</t>
    </rPh>
    <rPh sb="27" eb="28">
      <t>ミ</t>
    </rPh>
    <rPh sb="34" eb="36">
      <t>シュウエキ</t>
    </rPh>
    <rPh sb="36" eb="38">
      <t>ジョウキョウ</t>
    </rPh>
    <rPh sb="39" eb="40">
      <t>ヨコ</t>
    </rPh>
    <rPh sb="48" eb="49">
      <t>タ</t>
    </rPh>
    <rPh sb="49" eb="51">
      <t>カイケイ</t>
    </rPh>
    <rPh sb="54" eb="56">
      <t>クリイレ</t>
    </rPh>
    <rPh sb="57" eb="58">
      <t>オコナ</t>
    </rPh>
    <rPh sb="61" eb="63">
      <t>ドクリツ</t>
    </rPh>
    <rPh sb="63" eb="65">
      <t>サイサン</t>
    </rPh>
    <rPh sb="65" eb="66">
      <t>セイ</t>
    </rPh>
    <rPh sb="67" eb="68">
      <t>タモ</t>
    </rPh>
    <rPh sb="76" eb="78">
      <t>ケンゼン</t>
    </rPh>
    <rPh sb="79" eb="81">
      <t>ケイエイ</t>
    </rPh>
    <rPh sb="82" eb="83">
      <t>オコナ</t>
    </rPh>
    <rPh sb="89" eb="91">
      <t>ハンダン</t>
    </rPh>
    <rPh sb="99" eb="101">
      <t>シュウヘン</t>
    </rPh>
    <rPh sb="102" eb="104">
      <t>ルイジ</t>
    </rPh>
    <rPh sb="104" eb="106">
      <t>チュウシャ</t>
    </rPh>
    <rPh sb="106" eb="108">
      <t>シセツ</t>
    </rPh>
    <rPh sb="109" eb="111">
      <t>ヒカク</t>
    </rPh>
    <rPh sb="114" eb="116">
      <t>テイキ</t>
    </rPh>
    <rPh sb="116" eb="118">
      <t>リヨウ</t>
    </rPh>
    <rPh sb="118" eb="120">
      <t>リョウキン</t>
    </rPh>
    <rPh sb="120" eb="121">
      <t>オヨ</t>
    </rPh>
    <rPh sb="122" eb="124">
      <t>イチジ</t>
    </rPh>
    <rPh sb="124" eb="126">
      <t>リヨウ</t>
    </rPh>
    <rPh sb="126" eb="128">
      <t>リョウキン</t>
    </rPh>
    <rPh sb="129" eb="131">
      <t>ダトウ</t>
    </rPh>
    <rPh sb="132" eb="134">
      <t>キンガク</t>
    </rPh>
    <rPh sb="138" eb="140">
      <t>テイキ</t>
    </rPh>
    <rPh sb="140" eb="142">
      <t>リヨウ</t>
    </rPh>
    <rPh sb="142" eb="143">
      <t>シャ</t>
    </rPh>
    <rPh sb="143" eb="144">
      <t>スウ</t>
    </rPh>
    <rPh sb="145" eb="147">
      <t>ネンネン</t>
    </rPh>
    <rPh sb="147" eb="149">
      <t>ゾウカ</t>
    </rPh>
    <rPh sb="158" eb="160">
      <t>コンゴ</t>
    </rPh>
    <rPh sb="161" eb="163">
      <t>アンテイ</t>
    </rPh>
    <rPh sb="165" eb="167">
      <t>シュウエキ</t>
    </rPh>
    <rPh sb="168" eb="170">
      <t>ミコ</t>
    </rPh>
    <rPh sb="178" eb="180">
      <t>ケイエイ</t>
    </rPh>
    <rPh sb="180" eb="182">
      <t>センリャク</t>
    </rPh>
    <rPh sb="187" eb="189">
      <t>レイワ</t>
    </rPh>
    <rPh sb="190" eb="192">
      <t>ネンド</t>
    </rPh>
    <rPh sb="193" eb="195">
      <t>サクテイ</t>
    </rPh>
    <rPh sb="195" eb="197">
      <t>ヨテイ</t>
    </rPh>
    <rPh sb="202" eb="204">
      <t>コンゴ</t>
    </rPh>
    <rPh sb="205" eb="207">
      <t>キンリン</t>
    </rPh>
    <rPh sb="207" eb="210">
      <t>シチョウソン</t>
    </rPh>
    <rPh sb="212" eb="214">
      <t>ジョウホウ</t>
    </rPh>
    <rPh sb="214" eb="216">
      <t>キョウユウ</t>
    </rPh>
    <rPh sb="216" eb="217">
      <t>トウ</t>
    </rPh>
    <rPh sb="218" eb="220">
      <t>シテイ</t>
    </rPh>
    <rPh sb="220" eb="223">
      <t>カンリシャ</t>
    </rPh>
    <rPh sb="226" eb="228">
      <t>ミンカン</t>
    </rPh>
    <rPh sb="228" eb="230">
      <t>キギョウ</t>
    </rPh>
    <rPh sb="236" eb="238">
      <t>カツヨウ</t>
    </rPh>
    <rPh sb="242" eb="243">
      <t>ホン</t>
    </rPh>
    <rPh sb="243" eb="246">
      <t>チュウシャジョウ</t>
    </rPh>
    <rPh sb="247" eb="249">
      <t>カンリ</t>
    </rPh>
    <rPh sb="249" eb="251">
      <t>ウンエイ</t>
    </rPh>
    <rPh sb="251" eb="253">
      <t>ギョウム</t>
    </rPh>
    <rPh sb="254" eb="255">
      <t>シツ</t>
    </rPh>
    <rPh sb="256" eb="258">
      <t>コウジョウ</t>
    </rPh>
    <rPh sb="259" eb="260">
      <t>ツト</t>
    </rPh>
    <rPh sb="267" eb="270">
      <t>リヨウシャ</t>
    </rPh>
    <rPh sb="279" eb="281">
      <t>ジッシ</t>
    </rPh>
    <rPh sb="283" eb="286">
      <t>リヨウシャ</t>
    </rPh>
    <rPh sb="290" eb="291">
      <t>コタ</t>
    </rPh>
    <rPh sb="299" eb="300">
      <t>ホン</t>
    </rPh>
    <rPh sb="300" eb="303">
      <t>チュウシャジョウ</t>
    </rPh>
    <rPh sb="304" eb="306">
      <t>シサン</t>
    </rPh>
    <rPh sb="306" eb="308">
      <t>カチ</t>
    </rPh>
    <rPh sb="309" eb="310">
      <t>タカ</t>
    </rPh>
    <rPh sb="312" eb="315">
      <t>リヨウシャ</t>
    </rPh>
    <rPh sb="316" eb="317">
      <t>サラ</t>
    </rPh>
    <rPh sb="319" eb="321">
      <t>ゾウカ</t>
    </rPh>
    <rPh sb="322" eb="324">
      <t>シュウエキ</t>
    </rPh>
    <rPh sb="325" eb="327">
      <t>ゾウカ</t>
    </rPh>
    <rPh sb="328" eb="329">
      <t>ツト</t>
    </rPh>
    <phoneticPr fontId="5"/>
  </si>
  <si>
    <r>
      <t xml:space="preserve"> 本駐車場の経営につきましては、過去</t>
    </r>
    <r>
      <rPr>
        <sz val="11"/>
        <rFont val="ＭＳ ゴシック"/>
        <family val="3"/>
        <charset val="128"/>
      </rPr>
      <t>5</t>
    </r>
    <r>
      <rPr>
        <sz val="11"/>
        <color theme="1"/>
        <rFont val="ＭＳ ゴシック"/>
        <family val="3"/>
        <charset val="128"/>
      </rPr>
      <t>年間でほぼ横ばいに推移しています。
　①収益的収支比率については、平成29年度より大幅な増加となっていますが、要因として工事のための基金取り崩しによる収入増があります。収益的収支比率は毎年度100％を超えており、他会計からの繰入を行わず、特別会計にて独立採算制を保てていることから問題ないと判断しています。
　本駐車場の立地状況として、年間を通じて多くの来客がある観光地に近接していることや立地適正化計画で定める拠点駅に隣接していることからパーク＆ライドによる通勤等の利用があり、今後も安定した収益が見込めます。
　今後も安定した経営を継続していくとともに、費用削減を行い、更なる収益向上に努めます。</t>
    </r>
    <rPh sb="1" eb="2">
      <t>ホン</t>
    </rPh>
    <rPh sb="2" eb="5">
      <t>チュウシャジョウ</t>
    </rPh>
    <rPh sb="6" eb="8">
      <t>ケイエイ</t>
    </rPh>
    <rPh sb="16" eb="18">
      <t>カコ</t>
    </rPh>
    <rPh sb="19" eb="21">
      <t>ネンカン</t>
    </rPh>
    <rPh sb="24" eb="25">
      <t>ヨコ</t>
    </rPh>
    <rPh sb="28" eb="30">
      <t>スイイ</t>
    </rPh>
    <rPh sb="39" eb="42">
      <t>シュウエキテキ</t>
    </rPh>
    <rPh sb="42" eb="44">
      <t>シュウシ</t>
    </rPh>
    <rPh sb="44" eb="46">
      <t>ヒリツ</t>
    </rPh>
    <rPh sb="60" eb="62">
      <t>オオハバ</t>
    </rPh>
    <rPh sb="63" eb="65">
      <t>ゾウカ</t>
    </rPh>
    <rPh sb="74" eb="76">
      <t>ヨウイン</t>
    </rPh>
    <rPh sb="79" eb="81">
      <t>コウジ</t>
    </rPh>
    <rPh sb="85" eb="87">
      <t>キキン</t>
    </rPh>
    <rPh sb="87" eb="88">
      <t>ト</t>
    </rPh>
    <rPh sb="89" eb="90">
      <t>クズ</t>
    </rPh>
    <rPh sb="94" eb="96">
      <t>シュウニュウ</t>
    </rPh>
    <rPh sb="96" eb="97">
      <t>ゾウ</t>
    </rPh>
    <rPh sb="103" eb="106">
      <t>シュウエキテキ</t>
    </rPh>
    <rPh sb="106" eb="108">
      <t>シュウシ</t>
    </rPh>
    <rPh sb="108" eb="110">
      <t>ヒリツ</t>
    </rPh>
    <rPh sb="111" eb="114">
      <t>マイネンド</t>
    </rPh>
    <rPh sb="119" eb="120">
      <t>コ</t>
    </rPh>
    <rPh sb="125" eb="126">
      <t>タ</t>
    </rPh>
    <rPh sb="126" eb="128">
      <t>カイケイ</t>
    </rPh>
    <rPh sb="131" eb="133">
      <t>クリイレ</t>
    </rPh>
    <rPh sb="134" eb="135">
      <t>オコナ</t>
    </rPh>
    <rPh sb="138" eb="140">
      <t>トクベツ</t>
    </rPh>
    <rPh sb="140" eb="142">
      <t>カイケイ</t>
    </rPh>
    <rPh sb="144" eb="146">
      <t>ドクリツ</t>
    </rPh>
    <rPh sb="146" eb="148">
      <t>サイサン</t>
    </rPh>
    <rPh sb="148" eb="149">
      <t>セイ</t>
    </rPh>
    <rPh sb="150" eb="151">
      <t>タモ</t>
    </rPh>
    <rPh sb="159" eb="161">
      <t>モンダイ</t>
    </rPh>
    <rPh sb="164" eb="166">
      <t>ハンダン</t>
    </rPh>
    <rPh sb="174" eb="175">
      <t>ホン</t>
    </rPh>
    <rPh sb="175" eb="178">
      <t>チュウシャジョウ</t>
    </rPh>
    <rPh sb="179" eb="181">
      <t>リッチ</t>
    </rPh>
    <rPh sb="181" eb="183">
      <t>ジョウキョウ</t>
    </rPh>
    <rPh sb="187" eb="189">
      <t>ネンカン</t>
    </rPh>
    <rPh sb="190" eb="191">
      <t>ツウ</t>
    </rPh>
    <rPh sb="193" eb="194">
      <t>オオ</t>
    </rPh>
    <rPh sb="196" eb="198">
      <t>ライキャク</t>
    </rPh>
    <rPh sb="201" eb="204">
      <t>カンコウチ</t>
    </rPh>
    <rPh sb="205" eb="207">
      <t>キンセツ</t>
    </rPh>
    <rPh sb="214" eb="216">
      <t>リッチ</t>
    </rPh>
    <rPh sb="216" eb="219">
      <t>テキセイカ</t>
    </rPh>
    <rPh sb="219" eb="221">
      <t>ケイカク</t>
    </rPh>
    <rPh sb="222" eb="223">
      <t>サダ</t>
    </rPh>
    <rPh sb="225" eb="227">
      <t>キョテン</t>
    </rPh>
    <rPh sb="227" eb="228">
      <t>エキ</t>
    </rPh>
    <rPh sb="229" eb="231">
      <t>リンセツ</t>
    </rPh>
    <rPh sb="249" eb="251">
      <t>ツウキン</t>
    </rPh>
    <rPh sb="251" eb="252">
      <t>トウ</t>
    </rPh>
    <rPh sb="253" eb="255">
      <t>リヨウ</t>
    </rPh>
    <rPh sb="259" eb="261">
      <t>コンゴ</t>
    </rPh>
    <rPh sb="262" eb="264">
      <t>アンテイ</t>
    </rPh>
    <rPh sb="266" eb="268">
      <t>シュウエキ</t>
    </rPh>
    <rPh sb="269" eb="271">
      <t>ミコ</t>
    </rPh>
    <rPh sb="277" eb="279">
      <t>コンゴ</t>
    </rPh>
    <rPh sb="280" eb="282">
      <t>アンテイ</t>
    </rPh>
    <rPh sb="284" eb="286">
      <t>ケイエイ</t>
    </rPh>
    <rPh sb="287" eb="289">
      <t>ケイゾク</t>
    </rPh>
    <rPh sb="298" eb="300">
      <t>ヒヨウ</t>
    </rPh>
    <rPh sb="300" eb="302">
      <t>サクゲン</t>
    </rPh>
    <rPh sb="303" eb="304">
      <t>オコナ</t>
    </rPh>
    <rPh sb="306" eb="307">
      <t>サラ</t>
    </rPh>
    <rPh sb="309" eb="311">
      <t>シュウエキ</t>
    </rPh>
    <rPh sb="311" eb="313">
      <t>コウジョウ</t>
    </rPh>
    <rPh sb="314" eb="31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</si>
</sst>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190.4</c:v>
                </c:pt>
                <c:pt idx="1">
                  <c:v>190.6</c:v>
                </c:pt>
                <c:pt idx="2">
                  <c:v>191.3</c:v>
                </c:pt>
                <c:pt idx="3">
                  <c:v>170.5</c:v>
                </c:pt>
                <c:pt idx="4">
                  <c:v>250.7</c:v>
                </c:pt>
              </c:numCache>
            </c:numRef>
          </c:val>
          <c:extLst>
            <c:ext xmlns:c16="http://schemas.microsoft.com/office/drawing/2014/chart" uri="{C3380CC4-5D6E-409C-BE32-E72D297353CC}">
              <c16:uniqueId val="{00000000-65A7-466E-8002-F3A7C2CFC8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65A7-466E-8002-F3A7C2CFC88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284.8</c:v>
                </c:pt>
                <c:pt idx="1">
                  <c:v>247.5</c:v>
                </c:pt>
                <c:pt idx="2">
                  <c:v>205.3</c:v>
                </c:pt>
                <c:pt idx="3">
                  <c:v>182.6</c:v>
                </c:pt>
                <c:pt idx="4">
                  <c:v>165.4</c:v>
                </c:pt>
              </c:numCache>
            </c:numRef>
          </c:val>
          <c:extLst>
            <c:ext xmlns:c16="http://schemas.microsoft.com/office/drawing/2014/chart" uri="{C3380CC4-5D6E-409C-BE32-E72D297353CC}">
              <c16:uniqueId val="{00000000-22C1-4DCB-8B88-408218C8BAE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22C1-4DCB-8B88-408218C8BAE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3EC-4F0F-A5ED-1BF4EDA71FB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3EC-4F0F-A5ED-1BF4EDA71FB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6D0-4012-983F-746CA7A11B5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6D0-4012-983F-746CA7A11B5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59-45E3-8BF4-C4DDAE64DEC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6759-45E3-8BF4-C4DDAE64DEC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4B1-46E9-9472-89290C09C25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B4B1-46E9-9472-89290C09C25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92.1</c:v>
                </c:pt>
                <c:pt idx="1">
                  <c:v>97.9</c:v>
                </c:pt>
                <c:pt idx="2">
                  <c:v>105.3</c:v>
                </c:pt>
                <c:pt idx="3">
                  <c:v>107.6</c:v>
                </c:pt>
                <c:pt idx="4">
                  <c:v>99.7</c:v>
                </c:pt>
              </c:numCache>
            </c:numRef>
          </c:val>
          <c:extLst>
            <c:ext xmlns:c16="http://schemas.microsoft.com/office/drawing/2014/chart" uri="{C3380CC4-5D6E-409C-BE32-E72D297353CC}">
              <c16:uniqueId val="{00000000-0C84-49B0-A29F-789BCB52BCB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0C84-49B0-A29F-789BCB52BCB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76.2</c:v>
                </c:pt>
                <c:pt idx="1">
                  <c:v>75.5</c:v>
                </c:pt>
                <c:pt idx="2">
                  <c:v>73.8</c:v>
                </c:pt>
                <c:pt idx="3">
                  <c:v>67.099999999999994</c:v>
                </c:pt>
                <c:pt idx="4">
                  <c:v>76.599999999999994</c:v>
                </c:pt>
              </c:numCache>
            </c:numRef>
          </c:val>
          <c:extLst>
            <c:ext xmlns:c16="http://schemas.microsoft.com/office/drawing/2014/chart" uri="{C3380CC4-5D6E-409C-BE32-E72D297353CC}">
              <c16:uniqueId val="{00000000-4189-48D7-BCE0-48291C5B42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4189-48D7-BCE0-48291C5B424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59586</c:v>
                </c:pt>
                <c:pt idx="1">
                  <c:v>60665</c:v>
                </c:pt>
                <c:pt idx="2">
                  <c:v>63443</c:v>
                </c:pt>
                <c:pt idx="3">
                  <c:v>57228</c:v>
                </c:pt>
                <c:pt idx="4">
                  <c:v>84110</c:v>
                </c:pt>
              </c:numCache>
            </c:numRef>
          </c:val>
          <c:extLst>
            <c:ext xmlns:c16="http://schemas.microsoft.com/office/drawing/2014/chart" uri="{C3380CC4-5D6E-409C-BE32-E72D297353CC}">
              <c16:uniqueId val="{00000000-EAE4-4B53-B897-9962307E4AC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EAE4-4B53-B897-9962307E4ACB}"/>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豊川市豊川駅東駐車場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17829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190.4</v>
      </c>
      <c r="V31" s="110"/>
      <c r="W31" s="110"/>
      <c r="X31" s="110"/>
      <c r="Y31" s="110"/>
      <c r="Z31" s="110"/>
      <c r="AA31" s="110"/>
      <c r="AB31" s="110"/>
      <c r="AC31" s="110"/>
      <c r="AD31" s="110"/>
      <c r="AE31" s="110"/>
      <c r="AF31" s="110"/>
      <c r="AG31" s="110"/>
      <c r="AH31" s="110"/>
      <c r="AI31" s="110"/>
      <c r="AJ31" s="110"/>
      <c r="AK31" s="110"/>
      <c r="AL31" s="110"/>
      <c r="AM31" s="110"/>
      <c r="AN31" s="110">
        <f>データ!Z7</f>
        <v>190.6</v>
      </c>
      <c r="AO31" s="110"/>
      <c r="AP31" s="110"/>
      <c r="AQ31" s="110"/>
      <c r="AR31" s="110"/>
      <c r="AS31" s="110"/>
      <c r="AT31" s="110"/>
      <c r="AU31" s="110"/>
      <c r="AV31" s="110"/>
      <c r="AW31" s="110"/>
      <c r="AX31" s="110"/>
      <c r="AY31" s="110"/>
      <c r="AZ31" s="110"/>
      <c r="BA31" s="110"/>
      <c r="BB31" s="110"/>
      <c r="BC31" s="110"/>
      <c r="BD31" s="110"/>
      <c r="BE31" s="110"/>
      <c r="BF31" s="110"/>
      <c r="BG31" s="110">
        <f>データ!AA7</f>
        <v>191.3</v>
      </c>
      <c r="BH31" s="110"/>
      <c r="BI31" s="110"/>
      <c r="BJ31" s="110"/>
      <c r="BK31" s="110"/>
      <c r="BL31" s="110"/>
      <c r="BM31" s="110"/>
      <c r="BN31" s="110"/>
      <c r="BO31" s="110"/>
      <c r="BP31" s="110"/>
      <c r="BQ31" s="110"/>
      <c r="BR31" s="110"/>
      <c r="BS31" s="110"/>
      <c r="BT31" s="110"/>
      <c r="BU31" s="110"/>
      <c r="BV31" s="110"/>
      <c r="BW31" s="110"/>
      <c r="BX31" s="110"/>
      <c r="BY31" s="110"/>
      <c r="BZ31" s="110">
        <f>データ!AB7</f>
        <v>170.5</v>
      </c>
      <c r="CA31" s="110"/>
      <c r="CB31" s="110"/>
      <c r="CC31" s="110"/>
      <c r="CD31" s="110"/>
      <c r="CE31" s="110"/>
      <c r="CF31" s="110"/>
      <c r="CG31" s="110"/>
      <c r="CH31" s="110"/>
      <c r="CI31" s="110"/>
      <c r="CJ31" s="110"/>
      <c r="CK31" s="110"/>
      <c r="CL31" s="110"/>
      <c r="CM31" s="110"/>
      <c r="CN31" s="110"/>
      <c r="CO31" s="110"/>
      <c r="CP31" s="110"/>
      <c r="CQ31" s="110"/>
      <c r="CR31" s="110"/>
      <c r="CS31" s="110">
        <f>データ!AC7</f>
        <v>250.7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92.1</v>
      </c>
      <c r="JD31" s="81"/>
      <c r="JE31" s="81"/>
      <c r="JF31" s="81"/>
      <c r="JG31" s="81"/>
      <c r="JH31" s="81"/>
      <c r="JI31" s="81"/>
      <c r="JJ31" s="81"/>
      <c r="JK31" s="81"/>
      <c r="JL31" s="81"/>
      <c r="JM31" s="81"/>
      <c r="JN31" s="81"/>
      <c r="JO31" s="81"/>
      <c r="JP31" s="81"/>
      <c r="JQ31" s="81"/>
      <c r="JR31" s="81"/>
      <c r="JS31" s="81"/>
      <c r="JT31" s="81"/>
      <c r="JU31" s="82"/>
      <c r="JV31" s="80">
        <f>データ!DL7</f>
        <v>97.9</v>
      </c>
      <c r="JW31" s="81"/>
      <c r="JX31" s="81"/>
      <c r="JY31" s="81"/>
      <c r="JZ31" s="81"/>
      <c r="KA31" s="81"/>
      <c r="KB31" s="81"/>
      <c r="KC31" s="81"/>
      <c r="KD31" s="81"/>
      <c r="KE31" s="81"/>
      <c r="KF31" s="81"/>
      <c r="KG31" s="81"/>
      <c r="KH31" s="81"/>
      <c r="KI31" s="81"/>
      <c r="KJ31" s="81"/>
      <c r="KK31" s="81"/>
      <c r="KL31" s="81"/>
      <c r="KM31" s="81"/>
      <c r="KN31" s="82"/>
      <c r="KO31" s="80">
        <f>データ!DM7</f>
        <v>105.3</v>
      </c>
      <c r="KP31" s="81"/>
      <c r="KQ31" s="81"/>
      <c r="KR31" s="81"/>
      <c r="KS31" s="81"/>
      <c r="KT31" s="81"/>
      <c r="KU31" s="81"/>
      <c r="KV31" s="81"/>
      <c r="KW31" s="81"/>
      <c r="KX31" s="81"/>
      <c r="KY31" s="81"/>
      <c r="KZ31" s="81"/>
      <c r="LA31" s="81"/>
      <c r="LB31" s="81"/>
      <c r="LC31" s="81"/>
      <c r="LD31" s="81"/>
      <c r="LE31" s="81"/>
      <c r="LF31" s="81"/>
      <c r="LG31" s="82"/>
      <c r="LH31" s="80">
        <f>データ!DN7</f>
        <v>107.6</v>
      </c>
      <c r="LI31" s="81"/>
      <c r="LJ31" s="81"/>
      <c r="LK31" s="81"/>
      <c r="LL31" s="81"/>
      <c r="LM31" s="81"/>
      <c r="LN31" s="81"/>
      <c r="LO31" s="81"/>
      <c r="LP31" s="81"/>
      <c r="LQ31" s="81"/>
      <c r="LR31" s="81"/>
      <c r="LS31" s="81"/>
      <c r="LT31" s="81"/>
      <c r="LU31" s="81"/>
      <c r="LV31" s="81"/>
      <c r="LW31" s="81"/>
      <c r="LX31" s="81"/>
      <c r="LY31" s="81"/>
      <c r="LZ31" s="82"/>
      <c r="MA31" s="80">
        <f>データ!DO7</f>
        <v>99.7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76.2</v>
      </c>
      <c r="EM52" s="110"/>
      <c r="EN52" s="110"/>
      <c r="EO52" s="110"/>
      <c r="EP52" s="110"/>
      <c r="EQ52" s="110"/>
      <c r="ER52" s="110"/>
      <c r="ES52" s="110"/>
      <c r="ET52" s="110"/>
      <c r="EU52" s="110"/>
      <c r="EV52" s="110"/>
      <c r="EW52" s="110"/>
      <c r="EX52" s="110"/>
      <c r="EY52" s="110"/>
      <c r="EZ52" s="110"/>
      <c r="FA52" s="110"/>
      <c r="FB52" s="110"/>
      <c r="FC52" s="110"/>
      <c r="FD52" s="110"/>
      <c r="FE52" s="110">
        <f>データ!BG7</f>
        <v>75.5</v>
      </c>
      <c r="FF52" s="110"/>
      <c r="FG52" s="110"/>
      <c r="FH52" s="110"/>
      <c r="FI52" s="110"/>
      <c r="FJ52" s="110"/>
      <c r="FK52" s="110"/>
      <c r="FL52" s="110"/>
      <c r="FM52" s="110"/>
      <c r="FN52" s="110"/>
      <c r="FO52" s="110"/>
      <c r="FP52" s="110"/>
      <c r="FQ52" s="110"/>
      <c r="FR52" s="110"/>
      <c r="FS52" s="110"/>
      <c r="FT52" s="110"/>
      <c r="FU52" s="110"/>
      <c r="FV52" s="110"/>
      <c r="FW52" s="110"/>
      <c r="FX52" s="110">
        <f>データ!BH7</f>
        <v>73.8</v>
      </c>
      <c r="FY52" s="110"/>
      <c r="FZ52" s="110"/>
      <c r="GA52" s="110"/>
      <c r="GB52" s="110"/>
      <c r="GC52" s="110"/>
      <c r="GD52" s="110"/>
      <c r="GE52" s="110"/>
      <c r="GF52" s="110"/>
      <c r="GG52" s="110"/>
      <c r="GH52" s="110"/>
      <c r="GI52" s="110"/>
      <c r="GJ52" s="110"/>
      <c r="GK52" s="110"/>
      <c r="GL52" s="110"/>
      <c r="GM52" s="110"/>
      <c r="GN52" s="110"/>
      <c r="GO52" s="110"/>
      <c r="GP52" s="110"/>
      <c r="GQ52" s="110">
        <f>データ!BI7</f>
        <v>67.099999999999994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76.599999999999994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59586</v>
      </c>
      <c r="JD52" s="106"/>
      <c r="JE52" s="106"/>
      <c r="JF52" s="106"/>
      <c r="JG52" s="106"/>
      <c r="JH52" s="106"/>
      <c r="JI52" s="106"/>
      <c r="JJ52" s="106"/>
      <c r="JK52" s="106"/>
      <c r="JL52" s="106"/>
      <c r="JM52" s="106"/>
      <c r="JN52" s="106"/>
      <c r="JO52" s="106"/>
      <c r="JP52" s="106"/>
      <c r="JQ52" s="106"/>
      <c r="JR52" s="106"/>
      <c r="JS52" s="106"/>
      <c r="JT52" s="106"/>
      <c r="JU52" s="106"/>
      <c r="JV52" s="106">
        <f>データ!BR7</f>
        <v>60665</v>
      </c>
      <c r="JW52" s="106"/>
      <c r="JX52" s="106"/>
      <c r="JY52" s="106"/>
      <c r="JZ52" s="106"/>
      <c r="KA52" s="106"/>
      <c r="KB52" s="106"/>
      <c r="KC52" s="106"/>
      <c r="KD52" s="106"/>
      <c r="KE52" s="106"/>
      <c r="KF52" s="106"/>
      <c r="KG52" s="106"/>
      <c r="KH52" s="106"/>
      <c r="KI52" s="106"/>
      <c r="KJ52" s="106"/>
      <c r="KK52" s="106"/>
      <c r="KL52" s="106"/>
      <c r="KM52" s="106"/>
      <c r="KN52" s="106"/>
      <c r="KO52" s="106">
        <f>データ!BS7</f>
        <v>63443</v>
      </c>
      <c r="KP52" s="106"/>
      <c r="KQ52" s="106"/>
      <c r="KR52" s="106"/>
      <c r="KS52" s="106"/>
      <c r="KT52" s="106"/>
      <c r="KU52" s="106"/>
      <c r="KV52" s="106"/>
      <c r="KW52" s="106"/>
      <c r="KX52" s="106"/>
      <c r="KY52" s="106"/>
      <c r="KZ52" s="106"/>
      <c r="LA52" s="106"/>
      <c r="LB52" s="106"/>
      <c r="LC52" s="106"/>
      <c r="LD52" s="106"/>
      <c r="LE52" s="106"/>
      <c r="LF52" s="106"/>
      <c r="LG52" s="106"/>
      <c r="LH52" s="106">
        <f>データ!BT7</f>
        <v>57228</v>
      </c>
      <c r="LI52" s="106"/>
      <c r="LJ52" s="106"/>
      <c r="LK52" s="106"/>
      <c r="LL52" s="106"/>
      <c r="LM52" s="106"/>
      <c r="LN52" s="106"/>
      <c r="LO52" s="106"/>
      <c r="LP52" s="106"/>
      <c r="LQ52" s="106"/>
      <c r="LR52" s="106"/>
      <c r="LS52" s="106"/>
      <c r="LT52" s="106"/>
      <c r="LU52" s="106"/>
      <c r="LV52" s="106"/>
      <c r="LW52" s="106"/>
      <c r="LX52" s="106"/>
      <c r="LY52" s="106"/>
      <c r="LZ52" s="106"/>
      <c r="MA52" s="106">
        <f>データ!BU7</f>
        <v>84110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1418365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172800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284.8</v>
      </c>
      <c r="KB77" s="81"/>
      <c r="KC77" s="81"/>
      <c r="KD77" s="81"/>
      <c r="KE77" s="81"/>
      <c r="KF77" s="81"/>
      <c r="KG77" s="81"/>
      <c r="KH77" s="81"/>
      <c r="KI77" s="81"/>
      <c r="KJ77" s="81"/>
      <c r="KK77" s="81"/>
      <c r="KL77" s="81"/>
      <c r="KM77" s="81"/>
      <c r="KN77" s="81"/>
      <c r="KO77" s="82"/>
      <c r="KP77" s="80">
        <f>データ!DA7</f>
        <v>247.5</v>
      </c>
      <c r="KQ77" s="81"/>
      <c r="KR77" s="81"/>
      <c r="KS77" s="81"/>
      <c r="KT77" s="81"/>
      <c r="KU77" s="81"/>
      <c r="KV77" s="81"/>
      <c r="KW77" s="81"/>
      <c r="KX77" s="81"/>
      <c r="KY77" s="81"/>
      <c r="KZ77" s="81"/>
      <c r="LA77" s="81"/>
      <c r="LB77" s="81"/>
      <c r="LC77" s="81"/>
      <c r="LD77" s="82"/>
      <c r="LE77" s="80">
        <f>データ!DB7</f>
        <v>205.3</v>
      </c>
      <c r="LF77" s="81"/>
      <c r="LG77" s="81"/>
      <c r="LH77" s="81"/>
      <c r="LI77" s="81"/>
      <c r="LJ77" s="81"/>
      <c r="LK77" s="81"/>
      <c r="LL77" s="81"/>
      <c r="LM77" s="81"/>
      <c r="LN77" s="81"/>
      <c r="LO77" s="81"/>
      <c r="LP77" s="81"/>
      <c r="LQ77" s="81"/>
      <c r="LR77" s="81"/>
      <c r="LS77" s="82"/>
      <c r="LT77" s="80">
        <f>データ!DC7</f>
        <v>182.6</v>
      </c>
      <c r="LU77" s="81"/>
      <c r="LV77" s="81"/>
      <c r="LW77" s="81"/>
      <c r="LX77" s="81"/>
      <c r="LY77" s="81"/>
      <c r="LZ77" s="81"/>
      <c r="MA77" s="81"/>
      <c r="MB77" s="81"/>
      <c r="MC77" s="81"/>
      <c r="MD77" s="81"/>
      <c r="ME77" s="81"/>
      <c r="MF77" s="81"/>
      <c r="MG77" s="81"/>
      <c r="MH77" s="82"/>
      <c r="MI77" s="80">
        <f>データ!DD7</f>
        <v>165.4</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PKlp3xHE1uxeZpeMwe4Ykxt6w40rCj5HZheoO+2koVJpzsCL8rRdGfErw272dNsd9F1rtzhzJDDSpiSVwS6Rg==" saltValue="X+ZzzE45Ok6oQNHouVhfx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89</v>
      </c>
      <c r="AV5" s="59" t="s">
        <v>90</v>
      </c>
      <c r="AW5" s="59" t="s">
        <v>91</v>
      </c>
      <c r="AX5" s="59" t="s">
        <v>102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104</v>
      </c>
      <c r="BR5" s="59" t="s">
        <v>90</v>
      </c>
      <c r="BS5" s="59" t="s">
        <v>91</v>
      </c>
      <c r="BT5" s="59" t="s">
        <v>92</v>
      </c>
      <c r="BU5" s="59" t="s">
        <v>103</v>
      </c>
      <c r="BV5" s="59" t="s">
        <v>94</v>
      </c>
      <c r="BW5" s="59" t="s">
        <v>95</v>
      </c>
      <c r="BX5" s="59" t="s">
        <v>96</v>
      </c>
      <c r="BY5" s="59" t="s">
        <v>97</v>
      </c>
      <c r="BZ5" s="59" t="s">
        <v>98</v>
      </c>
      <c r="CA5" s="59" t="s">
        <v>99</v>
      </c>
      <c r="CB5" s="59" t="s">
        <v>105</v>
      </c>
      <c r="CC5" s="59" t="s">
        <v>106</v>
      </c>
      <c r="CD5" s="59" t="s">
        <v>91</v>
      </c>
      <c r="CE5" s="59" t="s">
        <v>92</v>
      </c>
      <c r="CF5" s="59" t="s">
        <v>93</v>
      </c>
      <c r="CG5" s="59" t="s">
        <v>94</v>
      </c>
      <c r="CH5" s="59" t="s">
        <v>95</v>
      </c>
      <c r="CI5" s="59" t="s">
        <v>96</v>
      </c>
      <c r="CJ5" s="59" t="s">
        <v>97</v>
      </c>
      <c r="CK5" s="59" t="s">
        <v>98</v>
      </c>
      <c r="CL5" s="59" t="s">
        <v>99</v>
      </c>
      <c r="CM5" s="150"/>
      <c r="CN5" s="150"/>
      <c r="CO5" s="59" t="s">
        <v>104</v>
      </c>
      <c r="CP5" s="59" t="s">
        <v>106</v>
      </c>
      <c r="CQ5" s="59" t="s">
        <v>101</v>
      </c>
      <c r="CR5" s="59" t="s">
        <v>102</v>
      </c>
      <c r="CS5" s="59" t="s">
        <v>103</v>
      </c>
      <c r="CT5" s="59" t="s">
        <v>94</v>
      </c>
      <c r="CU5" s="59" t="s">
        <v>95</v>
      </c>
      <c r="CV5" s="59" t="s">
        <v>96</v>
      </c>
      <c r="CW5" s="59" t="s">
        <v>97</v>
      </c>
      <c r="CX5" s="59" t="s">
        <v>98</v>
      </c>
      <c r="CY5" s="59" t="s">
        <v>99</v>
      </c>
      <c r="CZ5" s="59" t="s">
        <v>105</v>
      </c>
      <c r="DA5" s="59" t="s">
        <v>100</v>
      </c>
      <c r="DB5" s="59" t="s">
        <v>107</v>
      </c>
      <c r="DC5" s="59" t="s">
        <v>92</v>
      </c>
      <c r="DD5" s="59" t="s">
        <v>103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108</v>
      </c>
      <c r="B6" s="60">
        <f>B8</f>
        <v>2018</v>
      </c>
      <c r="C6" s="60">
        <f t="shared" ref="C6:X6" si="1">C8</f>
        <v>232076</v>
      </c>
      <c r="D6" s="60">
        <f t="shared" si="1"/>
        <v>47</v>
      </c>
      <c r="E6" s="60">
        <f t="shared" si="1"/>
        <v>14</v>
      </c>
      <c r="F6" s="60">
        <f t="shared" si="1"/>
        <v>0</v>
      </c>
      <c r="G6" s="60">
        <f t="shared" si="1"/>
        <v>1</v>
      </c>
      <c r="H6" s="60" t="str">
        <f>SUBSTITUTE(H8,"　","")</f>
        <v>愛知県豊川市</v>
      </c>
      <c r="I6" s="60" t="str">
        <f t="shared" si="1"/>
        <v>豊川市豊川駅東駐車場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17</v>
      </c>
      <c r="S6" s="62" t="str">
        <f t="shared" si="1"/>
        <v>駅</v>
      </c>
      <c r="T6" s="62" t="str">
        <f t="shared" si="1"/>
        <v>無</v>
      </c>
      <c r="U6" s="63">
        <f t="shared" si="1"/>
        <v>17829</v>
      </c>
      <c r="V6" s="63">
        <f t="shared" si="1"/>
        <v>656</v>
      </c>
      <c r="W6" s="63">
        <f t="shared" si="1"/>
        <v>500</v>
      </c>
      <c r="X6" s="62" t="str">
        <f t="shared" si="1"/>
        <v>代行制</v>
      </c>
      <c r="Y6" s="64">
        <f>IF(Y8="-",NA(),Y8)</f>
        <v>190.4</v>
      </c>
      <c r="Z6" s="64">
        <f t="shared" ref="Z6:AH6" si="2">IF(Z8="-",NA(),Z8)</f>
        <v>190.6</v>
      </c>
      <c r="AA6" s="64">
        <f t="shared" si="2"/>
        <v>191.3</v>
      </c>
      <c r="AB6" s="64">
        <f t="shared" si="2"/>
        <v>170.5</v>
      </c>
      <c r="AC6" s="64">
        <f t="shared" si="2"/>
        <v>250.7</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76.2</v>
      </c>
      <c r="BG6" s="64">
        <f t="shared" ref="BG6:BO6" si="5">IF(BG8="-",NA(),BG8)</f>
        <v>75.5</v>
      </c>
      <c r="BH6" s="64">
        <f t="shared" si="5"/>
        <v>73.8</v>
      </c>
      <c r="BI6" s="64">
        <f t="shared" si="5"/>
        <v>67.099999999999994</v>
      </c>
      <c r="BJ6" s="64">
        <f t="shared" si="5"/>
        <v>76.599999999999994</v>
      </c>
      <c r="BK6" s="64">
        <f t="shared" si="5"/>
        <v>33.6</v>
      </c>
      <c r="BL6" s="64">
        <f t="shared" si="5"/>
        <v>33.200000000000003</v>
      </c>
      <c r="BM6" s="64">
        <f t="shared" si="5"/>
        <v>29.6</v>
      </c>
      <c r="BN6" s="64">
        <f t="shared" si="5"/>
        <v>29.2</v>
      </c>
      <c r="BO6" s="64">
        <f t="shared" si="5"/>
        <v>30.4</v>
      </c>
      <c r="BP6" s="61" t="str">
        <f>IF(BP8="-","",IF(BP8="-","【-】","【"&amp;SUBSTITUTE(TEXT(BP8,"#,##0.0"),"-","△")&amp;"】"))</f>
        <v>【26.3】</v>
      </c>
      <c r="BQ6" s="65">
        <f>IF(BQ8="-",NA(),BQ8)</f>
        <v>59586</v>
      </c>
      <c r="BR6" s="65">
        <f t="shared" ref="BR6:BZ6" si="6">IF(BR8="-",NA(),BR8)</f>
        <v>60665</v>
      </c>
      <c r="BS6" s="65">
        <f t="shared" si="6"/>
        <v>63443</v>
      </c>
      <c r="BT6" s="65">
        <f t="shared" si="6"/>
        <v>57228</v>
      </c>
      <c r="BU6" s="65">
        <f t="shared" si="6"/>
        <v>84110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109</v>
      </c>
      <c r="CM6" s="63">
        <f t="shared" ref="CM6:CN6" si="7">CM8</f>
        <v>1418365</v>
      </c>
      <c r="CN6" s="63">
        <f t="shared" si="7"/>
        <v>172800</v>
      </c>
      <c r="CO6" s="64"/>
      <c r="CP6" s="64"/>
      <c r="CQ6" s="64"/>
      <c r="CR6" s="64"/>
      <c r="CS6" s="64"/>
      <c r="CT6" s="64"/>
      <c r="CU6" s="64"/>
      <c r="CV6" s="64"/>
      <c r="CW6" s="64"/>
      <c r="CX6" s="64"/>
      <c r="CY6" s="61" t="s">
        <v>109</v>
      </c>
      <c r="CZ6" s="64">
        <f>IF(CZ8="-",NA(),CZ8)</f>
        <v>284.8</v>
      </c>
      <c r="DA6" s="64">
        <f t="shared" ref="DA6:DI6" si="8">IF(DA8="-",NA(),DA8)</f>
        <v>247.5</v>
      </c>
      <c r="DB6" s="64">
        <f t="shared" si="8"/>
        <v>205.3</v>
      </c>
      <c r="DC6" s="64">
        <f t="shared" si="8"/>
        <v>182.6</v>
      </c>
      <c r="DD6" s="64">
        <f t="shared" si="8"/>
        <v>165.4</v>
      </c>
      <c r="DE6" s="64">
        <f t="shared" si="8"/>
        <v>254</v>
      </c>
      <c r="DF6" s="64">
        <f t="shared" si="8"/>
        <v>280</v>
      </c>
      <c r="DG6" s="64">
        <f t="shared" si="8"/>
        <v>239.6</v>
      </c>
      <c r="DH6" s="64">
        <f t="shared" si="8"/>
        <v>224.1</v>
      </c>
      <c r="DI6" s="64">
        <f t="shared" si="8"/>
        <v>155.19999999999999</v>
      </c>
      <c r="DJ6" s="61" t="str">
        <f>IF(DJ8="-","",IF(DJ8="-","【-】","【"&amp;SUBSTITUTE(TEXT(DJ8,"#,##0.0"),"-","△")&amp;"】"))</f>
        <v>【103.6】</v>
      </c>
      <c r="DK6" s="64">
        <f>IF(DK8="-",NA(),DK8)</f>
        <v>92.1</v>
      </c>
      <c r="DL6" s="64">
        <f t="shared" ref="DL6:DT6" si="9">IF(DL8="-",NA(),DL8)</f>
        <v>97.9</v>
      </c>
      <c r="DM6" s="64">
        <f t="shared" si="9"/>
        <v>105.3</v>
      </c>
      <c r="DN6" s="64">
        <f t="shared" si="9"/>
        <v>107.6</v>
      </c>
      <c r="DO6" s="64">
        <f t="shared" si="9"/>
        <v>99.7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110</v>
      </c>
      <c r="B7" s="60">
        <f t="shared" ref="B7:X7" si="10">B8</f>
        <v>2018</v>
      </c>
      <c r="C7" s="60">
        <f t="shared" si="10"/>
        <v>232076</v>
      </c>
      <c r="D7" s="60">
        <f t="shared" si="10"/>
        <v>47</v>
      </c>
      <c r="E7" s="60">
        <f t="shared" si="10"/>
        <v>14</v>
      </c>
      <c r="F7" s="60">
        <f t="shared" si="10"/>
        <v>0</v>
      </c>
      <c r="G7" s="60">
        <f t="shared" si="10"/>
        <v>1</v>
      </c>
      <c r="H7" s="60" t="str">
        <f t="shared" si="10"/>
        <v>愛知県　豊川市</v>
      </c>
      <c r="I7" s="60" t="str">
        <f t="shared" si="10"/>
        <v>豊川市豊川駅東駐車場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17</v>
      </c>
      <c r="S7" s="62" t="str">
        <f t="shared" si="10"/>
        <v>駅</v>
      </c>
      <c r="T7" s="62" t="str">
        <f t="shared" si="10"/>
        <v>無</v>
      </c>
      <c r="U7" s="63">
        <f t="shared" si="10"/>
        <v>17829</v>
      </c>
      <c r="V7" s="63">
        <f t="shared" si="10"/>
        <v>656</v>
      </c>
      <c r="W7" s="63">
        <f t="shared" si="10"/>
        <v>500</v>
      </c>
      <c r="X7" s="62" t="str">
        <f t="shared" si="10"/>
        <v>代行制</v>
      </c>
      <c r="Y7" s="64">
        <f>Y8</f>
        <v>190.4</v>
      </c>
      <c r="Z7" s="64">
        <f t="shared" ref="Z7:AH7" si="11">Z8</f>
        <v>190.6</v>
      </c>
      <c r="AA7" s="64">
        <f t="shared" si="11"/>
        <v>191.3</v>
      </c>
      <c r="AB7" s="64">
        <f t="shared" si="11"/>
        <v>170.5</v>
      </c>
      <c r="AC7" s="64">
        <f t="shared" si="11"/>
        <v>250.7</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76.2</v>
      </c>
      <c r="BG7" s="64">
        <f t="shared" ref="BG7:BO7" si="14">BG8</f>
        <v>75.5</v>
      </c>
      <c r="BH7" s="64">
        <f t="shared" si="14"/>
        <v>73.8</v>
      </c>
      <c r="BI7" s="64">
        <f t="shared" si="14"/>
        <v>67.099999999999994</v>
      </c>
      <c r="BJ7" s="64">
        <f t="shared" si="14"/>
        <v>76.599999999999994</v>
      </c>
      <c r="BK7" s="64">
        <f t="shared" si="14"/>
        <v>33.6</v>
      </c>
      <c r="BL7" s="64">
        <f t="shared" si="14"/>
        <v>33.200000000000003</v>
      </c>
      <c r="BM7" s="64">
        <f t="shared" si="14"/>
        <v>29.6</v>
      </c>
      <c r="BN7" s="64">
        <f t="shared" si="14"/>
        <v>29.2</v>
      </c>
      <c r="BO7" s="64">
        <f t="shared" si="14"/>
        <v>30.4</v>
      </c>
      <c r="BP7" s="61"/>
      <c r="BQ7" s="65">
        <f>BQ8</f>
        <v>59586</v>
      </c>
      <c r="BR7" s="65">
        <f t="shared" ref="BR7:BZ7" si="15">BR8</f>
        <v>60665</v>
      </c>
      <c r="BS7" s="65">
        <f t="shared" si="15"/>
        <v>63443</v>
      </c>
      <c r="BT7" s="65">
        <f t="shared" si="15"/>
        <v>57228</v>
      </c>
      <c r="BU7" s="65">
        <f t="shared" si="15"/>
        <v>84110</v>
      </c>
      <c r="BV7" s="65">
        <f t="shared" si="15"/>
        <v>44860</v>
      </c>
      <c r="BW7" s="65">
        <f t="shared" si="15"/>
        <v>37496</v>
      </c>
      <c r="BX7" s="65">
        <f t="shared" si="15"/>
        <v>31888</v>
      </c>
      <c r="BY7" s="65">
        <f t="shared" si="15"/>
        <v>13314</v>
      </c>
      <c r="BZ7" s="65">
        <f t="shared" si="15"/>
        <v>23300</v>
      </c>
      <c r="CA7" s="63"/>
      <c r="CB7" s="64" t="s">
        <v>111</v>
      </c>
      <c r="CC7" s="64" t="s">
        <v>111</v>
      </c>
      <c r="CD7" s="64" t="s">
        <v>111</v>
      </c>
      <c r="CE7" s="64" t="s">
        <v>111</v>
      </c>
      <c r="CF7" s="64" t="s">
        <v>111</v>
      </c>
      <c r="CG7" s="64" t="s">
        <v>111</v>
      </c>
      <c r="CH7" s="64" t="s">
        <v>111</v>
      </c>
      <c r="CI7" s="64" t="s">
        <v>111</v>
      </c>
      <c r="CJ7" s="64" t="s">
        <v>111</v>
      </c>
      <c r="CK7" s="64" t="s">
        <v>109</v>
      </c>
      <c r="CL7" s="61"/>
      <c r="CM7" s="63">
        <f>CM8</f>
        <v>1418365</v>
      </c>
      <c r="CN7" s="63">
        <f>CN8</f>
        <v>172800</v>
      </c>
      <c r="CO7" s="64" t="s">
        <v>111</v>
      </c>
      <c r="CP7" s="64" t="s">
        <v>111</v>
      </c>
      <c r="CQ7" s="64" t="s">
        <v>111</v>
      </c>
      <c r="CR7" s="64" t="s">
        <v>111</v>
      </c>
      <c r="CS7" s="64" t="s">
        <v>111</v>
      </c>
      <c r="CT7" s="64" t="s">
        <v>111</v>
      </c>
      <c r="CU7" s="64" t="s">
        <v>111</v>
      </c>
      <c r="CV7" s="64" t="s">
        <v>111</v>
      </c>
      <c r="CW7" s="64" t="s">
        <v>111</v>
      </c>
      <c r="CX7" s="64" t="s">
        <v>109</v>
      </c>
      <c r="CY7" s="61"/>
      <c r="CZ7" s="64">
        <f>CZ8</f>
        <v>284.8</v>
      </c>
      <c r="DA7" s="64">
        <f t="shared" ref="DA7:DI7" si="16">DA8</f>
        <v>247.5</v>
      </c>
      <c r="DB7" s="64">
        <f t="shared" si="16"/>
        <v>205.3</v>
      </c>
      <c r="DC7" s="64">
        <f t="shared" si="16"/>
        <v>182.6</v>
      </c>
      <c r="DD7" s="64">
        <f t="shared" si="16"/>
        <v>165.4</v>
      </c>
      <c r="DE7" s="64">
        <f t="shared" si="16"/>
        <v>254</v>
      </c>
      <c r="DF7" s="64">
        <f t="shared" si="16"/>
        <v>280</v>
      </c>
      <c r="DG7" s="64">
        <f t="shared" si="16"/>
        <v>239.6</v>
      </c>
      <c r="DH7" s="64">
        <f t="shared" si="16"/>
        <v>224.1</v>
      </c>
      <c r="DI7" s="64">
        <f t="shared" si="16"/>
        <v>155.19999999999999</v>
      </c>
      <c r="DJ7" s="61"/>
      <c r="DK7" s="64">
        <f>DK8</f>
        <v>92.1</v>
      </c>
      <c r="DL7" s="64">
        <f t="shared" ref="DL7:DT7" si="17">DL8</f>
        <v>97.9</v>
      </c>
      <c r="DM7" s="64">
        <f t="shared" si="17"/>
        <v>105.3</v>
      </c>
      <c r="DN7" s="64">
        <f t="shared" si="17"/>
        <v>107.6</v>
      </c>
      <c r="DO7" s="64">
        <f t="shared" si="17"/>
        <v>99.7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232076</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17</v>
      </c>
      <c r="S8" s="69" t="s">
        <v>122</v>
      </c>
      <c r="T8" s="69" t="s">
        <v>123</v>
      </c>
      <c r="U8" s="70">
        <v>17829</v>
      </c>
      <c r="V8" s="70">
        <v>656</v>
      </c>
      <c r="W8" s="70">
        <v>500</v>
      </c>
      <c r="X8" s="69" t="s">
        <v>124</v>
      </c>
      <c r="Y8" s="71">
        <v>190.4</v>
      </c>
      <c r="Z8" s="71">
        <v>190.6</v>
      </c>
      <c r="AA8" s="71">
        <v>191.3</v>
      </c>
      <c r="AB8" s="71">
        <v>170.5</v>
      </c>
      <c r="AC8" s="71">
        <v>250.7</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76.2</v>
      </c>
      <c r="BG8" s="71">
        <v>75.5</v>
      </c>
      <c r="BH8" s="71">
        <v>73.8</v>
      </c>
      <c r="BI8" s="71">
        <v>67.099999999999994</v>
      </c>
      <c r="BJ8" s="71">
        <v>76.599999999999994</v>
      </c>
      <c r="BK8" s="71">
        <v>33.6</v>
      </c>
      <c r="BL8" s="71">
        <v>33.200000000000003</v>
      </c>
      <c r="BM8" s="71">
        <v>29.6</v>
      </c>
      <c r="BN8" s="71">
        <v>29.2</v>
      </c>
      <c r="BO8" s="71">
        <v>30.4</v>
      </c>
      <c r="BP8" s="68">
        <v>26.3</v>
      </c>
      <c r="BQ8" s="72">
        <v>59586</v>
      </c>
      <c r="BR8" s="72">
        <v>60665</v>
      </c>
      <c r="BS8" s="72">
        <v>63443</v>
      </c>
      <c r="BT8" s="73">
        <v>57228</v>
      </c>
      <c r="BU8" s="73">
        <v>84110</v>
      </c>
      <c r="BV8" s="72">
        <v>44860</v>
      </c>
      <c r="BW8" s="72">
        <v>37496</v>
      </c>
      <c r="BX8" s="72">
        <v>31888</v>
      </c>
      <c r="BY8" s="72">
        <v>13314</v>
      </c>
      <c r="BZ8" s="72">
        <v>23300</v>
      </c>
      <c r="CA8" s="70">
        <v>16102</v>
      </c>
      <c r="CB8" s="71" t="s">
        <v>116</v>
      </c>
      <c r="CC8" s="71" t="s">
        <v>116</v>
      </c>
      <c r="CD8" s="71" t="s">
        <v>116</v>
      </c>
      <c r="CE8" s="71" t="s">
        <v>116</v>
      </c>
      <c r="CF8" s="71" t="s">
        <v>116</v>
      </c>
      <c r="CG8" s="71" t="s">
        <v>116</v>
      </c>
      <c r="CH8" s="71" t="s">
        <v>116</v>
      </c>
      <c r="CI8" s="71" t="s">
        <v>116</v>
      </c>
      <c r="CJ8" s="71" t="s">
        <v>116</v>
      </c>
      <c r="CK8" s="71" t="s">
        <v>116</v>
      </c>
      <c r="CL8" s="68" t="s">
        <v>116</v>
      </c>
      <c r="CM8" s="70">
        <v>1418365</v>
      </c>
      <c r="CN8" s="70">
        <v>172800</v>
      </c>
      <c r="CO8" s="71" t="s">
        <v>116</v>
      </c>
      <c r="CP8" s="71" t="s">
        <v>116</v>
      </c>
      <c r="CQ8" s="71" t="s">
        <v>116</v>
      </c>
      <c r="CR8" s="71" t="s">
        <v>116</v>
      </c>
      <c r="CS8" s="71" t="s">
        <v>116</v>
      </c>
      <c r="CT8" s="71" t="s">
        <v>116</v>
      </c>
      <c r="CU8" s="71" t="s">
        <v>116</v>
      </c>
      <c r="CV8" s="71" t="s">
        <v>116</v>
      </c>
      <c r="CW8" s="71" t="s">
        <v>116</v>
      </c>
      <c r="CX8" s="71" t="s">
        <v>116</v>
      </c>
      <c r="CY8" s="68" t="s">
        <v>116</v>
      </c>
      <c r="CZ8" s="71">
        <v>284.8</v>
      </c>
      <c r="DA8" s="71">
        <v>247.5</v>
      </c>
      <c r="DB8" s="71">
        <v>205.3</v>
      </c>
      <c r="DC8" s="71">
        <v>182.6</v>
      </c>
      <c r="DD8" s="71">
        <v>165.4</v>
      </c>
      <c r="DE8" s="71">
        <v>254</v>
      </c>
      <c r="DF8" s="71">
        <v>280</v>
      </c>
      <c r="DG8" s="71">
        <v>239.6</v>
      </c>
      <c r="DH8" s="71">
        <v>224.1</v>
      </c>
      <c r="DI8" s="71">
        <v>155.19999999999999</v>
      </c>
      <c r="DJ8" s="68">
        <v>103.6</v>
      </c>
      <c r="DK8" s="71">
        <v>92.1</v>
      </c>
      <c r="DL8" s="71">
        <v>97.9</v>
      </c>
      <c r="DM8" s="71">
        <v>105.3</v>
      </c>
      <c r="DN8" s="71">
        <v>107.6</v>
      </c>
      <c r="DO8" s="71">
        <v>99.7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2020-02-06T02:43:55Z</cp:lastPrinted>
  <dcterms:created xsi:type="dcterms:W3CDTF">2019-12-05T07:24:23Z</dcterms:created>
  <dcterms:modified xsi:type="dcterms:W3CDTF">2020-02-12T02:59:30Z</dcterms:modified>
  <cp:category/>
</cp:coreProperties>
</file>