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 経営係\41 経営比較分析\R1 経営比較分析\R2.2.10期限【愛知県市町村課】公営企業に係る「経営比較分析表」の分析等の確認について\ホームページ公開用提出データ\"/>
    </mc:Choice>
  </mc:AlternateContent>
  <workbookProtection workbookAlgorithmName="SHA-512" workbookHashValue="XcrIaHUyYovvLySrUdcsOA7zAEqNWCvyAS4IwjGQwu98jnuUwbzVC1a/Q3jptjl2GFsff5JE/mQJXs/tlHAw2w==" workbookSaltValue="0JaSE4IleGhIoNbcXHniOw=="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<sst xmlns="http://schemas.openxmlformats.org/spreadsheetml/2006/main" count="233" uniqueCount="113">
  <si>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</si>
  <si>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</si>
  <si>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</si>
  <si>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</si>
  <si>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</si>
  <si>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</si>
  <si>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</si>
  <si>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</si>
  <si>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</si>
  <si>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</si>
  <si>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</si>
  <si>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</si>
  <si>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</si>
  <si>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</si>
  <si>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</si>
  <si>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</si>
  <si>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</si>
  <si>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</si>
  <si>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</si>
  <si>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</si>
  <si>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</si>
  <si>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</si>
  <si>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</si>
  <si>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</si>
  <si>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</si>
  <si>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</si>
  <si>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</si>
  <si>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</si>
  <si>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</si>
  <si>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</si>
  <si>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</si>
  <si>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</si>
  <si>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</si>
  <si>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</si>
  <si>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</si>
  <si>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</si>
  <si>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</si>
  <si>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</si>
  <si>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</si>
  <si>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</si>
  <si>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</si>
  <si>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</si>
  <si>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</si>
  <si>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</si>
  <si>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</si>
  <si>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</si>
  <si>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</si>
  <si>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</si>
  <si>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</si>
  <si>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</si>
  <si>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</si>
  <si>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</si>
  <si>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</si>
  <si>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</si>
  <si>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</si>
  <si>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</si>
  <si>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</si>
  <si>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</si>
  <si>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</si>
  <si>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</si>
  <si>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</si>
  <si>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</si>
  <si>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</si>
  <si>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</si>
  <si>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</si>
  <si>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</si>
  <si>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</si>
  <si>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</si>
  <si>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</si>
  <si>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</si>
  <si>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</si>
  <si>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</si>
  <si>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</si>
  <si>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</si>
  <si>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</si>
  <si>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</si>
  <si>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</si>
  <si>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</si>
  <si>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</si>
  <si>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</si>
  <si>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</si>
  <si>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</si>
  <si>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</si>
  <si>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</si>
  <si>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</si>
  <si>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</si>
  <si>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</si>
  <si>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</si>
  <si>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</si>
  <si>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</si>
  <si>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</si>
  <si>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</si>
  <si>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</si>
  <si>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</si>
  <si>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</si>
  <si>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</si>
  <si>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</si>
  <si>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</si>
  <si>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</si>
  <si>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</si>
  <si>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</si>
  <si>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</si>
  <si>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</si>
  <si>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</si>
  <si>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</si>
  <si>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</si>
  <si>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</si>
  <si>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</si>
  <si>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</si>
  <si>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</si>
  <si>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本市の特定環境保全公共下水道事業は、平成
１１年度から供用を開始しており、平成３０年度末で２０年を経過しています。
　耐用年数(５０年)を経過した管渠はないため、②管渠老朽化率は該当ありません。
　併せて、現在まで、管渠の耐震化などの改良工事を行っていないため、③管渠改善率は該当ありません。</t>
    <phoneticPr fontId="4"/>
  </si>
  <si>
    <t xml:space="preserve">　特定環境保全公共下水道事業は、『油ヶ淵』の水質改善を目的として行っている事業であるため、経費回収率などが低い傾向にありますが、できる限り経営の効率化を図ることが求められます。
　今後は、接続促進等による収益の増加やコスト削減による費用の減少を図る必要があります。　　
　また、本市は令和元年度に企業会計へ移行しました。資産の状況及び経営状態を明確化し、経営改善を図るため、令和２年度に経営戦略を策定することを目指します。
</t>
    <rPh sb="142" eb="144">
      <t>レイワ</t>
    </rPh>
    <rPh sb="144" eb="145">
      <t>ゲン</t>
    </rPh>
    <rPh sb="187" eb="189">
      <t>レイワ</t>
    </rPh>
    <phoneticPr fontId="4"/>
  </si>
  <si>
    <t>【健全性について】
　平成３０年度における①収益的収支比率は、84.24％であり、⑤経費回収率は、55.09％となっています。これは、下水道使用料だけでは汚水処理費を賄えていない状況であることを示しています。支払いに対する収入の不足分は、一般会計からの繰入金により賄われています。⑤経費回収率は、昨年度より約9％低くなっています。これは、令和元年度からの企業会計移行に伴う打ち切り決算の結果、平成３０年度の決算に１か月分の使用料収入及び支出の一部が反映されていないためです。また、類似団体平均値及び本市公共下水道事業よりも低くなっていますが、県内唯一の天然湖沼である『油ヶ淵』の水質改善を目的とした事業であるため、やむを得ない部分もあります。
　④企業債残高対事業規模比率は、類似団体平均値よりも低くなっています。昨年度の比率より高くなったのは、打ち切り決算により１か月分の使用料収入がなかったためです。しかし、企業債の新規の借入れがないため、企業債残高は減少しています。
【効率性について】
　⑥汚水処理原価は、類似団体平均値よりもかなり低くなっています。このことは、本市の特定環境保全公共下水道事業が、類似団体と比べて効率的に汚水処理を行っていることを示しています。
　⑧水洗化率は、類似団体平均値より低いですが、昨年度より0.1％高くなっています。これは、接続促進の取組みなどによるものと考えられます。</t>
    <rPh sb="357" eb="360">
      <t>サクネンド</t>
    </rPh>
    <rPh sb="361" eb="363">
      <t>ヒリツ</t>
    </rPh>
    <rPh sb="365" eb="366">
      <t>タカ</t>
    </rPh>
    <rPh sb="553" eb="554">
      <t>ヒク</t>
    </rPh>
    <rPh sb="559" eb="562">
      <t>サクネンド</t>
    </rPh>
    <rPh sb="568" eb="569">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</si>
</sst>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92-427E-AB24-2892BC8FE3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2F92-427E-AB24-2892BC8FE3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A1-47D7-88B9-0A522F8AC1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BA1-47D7-88B9-0A522F8AC1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79.900000000000006</c:v>
                </c:pt>
                <c:pt idx="1">
                  <c:v>82.03</c:v>
                </c:pt>
                <c:pt idx="2">
                  <c:v>81.84</c:v>
                </c:pt>
                <c:pt idx="3">
                  <c:v>80.8</c:v>
                </c:pt>
                <c:pt idx="4">
                  <c:v>80.900000000000006</c:v>
                </c:pt>
              </c:numCache>
            </c:numRef>
          </c:val>
          <c:extLst>
            <c:ext xmlns:c16="http://schemas.microsoft.com/office/drawing/2014/chart" uri="{C3380CC4-5D6E-409C-BE32-E72D297353CC}">
              <c16:uniqueId val="{00000000-9D9C-4541-AEAA-B6EFE6A4A5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9D9C-4541-AEAA-B6EFE6A4A5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85.32</c:v>
                </c:pt>
                <c:pt idx="1">
                  <c:v>88.25</c:v>
                </c:pt>
                <c:pt idx="2">
                  <c:v>84.24</c:v>
                </c:pt>
                <c:pt idx="3">
                  <c:v>83.6</c:v>
                </c:pt>
                <c:pt idx="4">
                  <c:v>84.24</c:v>
                </c:pt>
              </c:numCache>
            </c:numRef>
          </c:val>
          <c:extLst>
            <c:ext xmlns:c16="http://schemas.microsoft.com/office/drawing/2014/chart" uri="{C3380CC4-5D6E-409C-BE32-E72D297353CC}">
              <c16:uniqueId val="{00000000-2DC9-4946-AD32-86CF003A98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C9-4946-AD32-86CF003A98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0A-4A88-9DDD-422B8AA6E9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0A-4A88-9DDD-422B8AA6E9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07-4485-AAC3-00C13535A5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7-4485-AAC3-00C13535A5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F-4075-8295-7648F701E7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F-4075-8295-7648F701E7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A5-4283-A470-B9503D618E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A5-4283-A470-B9503D618E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1089.04</c:v>
                </c:pt>
                <c:pt idx="1">
                  <c:v>915.32</c:v>
                </c:pt>
                <c:pt idx="2">
                  <c:v>888.21</c:v>
                </c:pt>
                <c:pt idx="3">
                  <c:v>794.92</c:v>
                </c:pt>
                <c:pt idx="4">
                  <c:v>907.1</c:v>
                </c:pt>
              </c:numCache>
            </c:numRef>
          </c:val>
          <c:extLst>
            <c:ext xmlns:c16="http://schemas.microsoft.com/office/drawing/2014/chart" uri="{C3380CC4-5D6E-409C-BE32-E72D297353CC}">
              <c16:uniqueId val="{00000000-7EE3-4FF1-A975-873B4F2808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EE3-4FF1-A975-873B4F2808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61.92</c:v>
                </c:pt>
                <c:pt idx="1">
                  <c:v>62.34</c:v>
                </c:pt>
                <c:pt idx="2">
                  <c:v>62.39</c:v>
                </c:pt>
                <c:pt idx="3">
                  <c:v>64.45</c:v>
                </c:pt>
                <c:pt idx="4">
                  <c:v>55.09</c:v>
                </c:pt>
              </c:numCache>
            </c:numRef>
          </c:val>
          <c:extLst>
            <c:ext xmlns:c16="http://schemas.microsoft.com/office/drawing/2014/chart" uri="{C3380CC4-5D6E-409C-BE32-E72D297353CC}">
              <c16:uniqueId val="{00000000-47C9-4A90-AC70-0BC24BF665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47C9-4A90-AC70-0BC24BF665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156.24</c:v>
                </c:pt>
                <c:pt idx="1">
                  <c:v>155.82</c:v>
                </c:pt>
                <c:pt idx="2">
                  <c:v>155.65</c:v>
                </c:pt>
                <c:pt idx="3">
                  <c:v>150</c:v>
                </c:pt>
                <c:pt idx="4">
                  <c:v>150</c:v>
                </c:pt>
              </c:numCache>
            </c:numRef>
          </c:val>
          <c:extLst>
            <c:ext xmlns:c16="http://schemas.microsoft.com/office/drawing/2014/chart" uri="{C3380CC4-5D6E-409C-BE32-E72D297353CC}">
              <c16:uniqueId val="{00000000-6E3E-4191-9469-213E0C6270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6E3E-4191-9469-213E0C6270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9765625" defaultRowHeight="13" x14ac:dyDescent="0.2"/>
  <cols>
    <col min="1" max="1" width="2.59765625" customWidth="1"/>
    <col min="2" max="62" width="3.69921875" customWidth="1"/>
    <col min="64" max="78" width="3.097656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愛知県　安城市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189157</v>
      </c>
      <c r="AM8" s="50"/>
      <c r="AN8" s="50"/>
      <c r="AO8" s="50"/>
      <c r="AP8" s="50"/>
      <c r="AQ8" s="50"/>
      <c r="AR8" s="50"/>
      <c r="AS8" s="50"/>
      <c r="AT8" s="45">
        <f>データ!T6</f>
        <v>86.05</v>
      </c>
      <c r="AU8" s="45"/>
      <c r="AV8" s="45"/>
      <c r="AW8" s="45"/>
      <c r="AX8" s="45"/>
      <c r="AY8" s="45"/>
      <c r="AZ8" s="45"/>
      <c r="BA8" s="45"/>
      <c r="BB8" s="45">
        <f>データ!U6</f>
        <v>2198.2199999999998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6.54</v>
      </c>
      <c r="Q10" s="45"/>
      <c r="R10" s="45"/>
      <c r="S10" s="45"/>
      <c r="T10" s="45"/>
      <c r="U10" s="45"/>
      <c r="V10" s="45"/>
      <c r="W10" s="45">
        <f>データ!Q6</f>
        <v>96.02</v>
      </c>
      <c r="X10" s="45"/>
      <c r="Y10" s="45"/>
      <c r="Z10" s="45"/>
      <c r="AA10" s="45"/>
      <c r="AB10" s="45"/>
      <c r="AC10" s="45"/>
      <c r="AD10" s="50">
        <f>データ!R6</f>
        <v>1620</v>
      </c>
      <c r="AE10" s="50"/>
      <c r="AF10" s="50"/>
      <c r="AG10" s="50"/>
      <c r="AH10" s="50"/>
      <c r="AI10" s="50"/>
      <c r="AJ10" s="50"/>
      <c r="AK10" s="2"/>
      <c r="AL10" s="50">
        <f>データ!V6</f>
        <v>12382</v>
      </c>
      <c r="AM10" s="50"/>
      <c r="AN10" s="50"/>
      <c r="AO10" s="50"/>
      <c r="AP10" s="50"/>
      <c r="AQ10" s="50"/>
      <c r="AR10" s="50"/>
      <c r="AS10" s="50"/>
      <c r="AT10" s="45">
        <f>データ!W6</f>
        <v>3.39</v>
      </c>
      <c r="AU10" s="45"/>
      <c r="AV10" s="45"/>
      <c r="AW10" s="45"/>
      <c r="AX10" s="45"/>
      <c r="AY10" s="45"/>
      <c r="AZ10" s="45"/>
      <c r="BA10" s="45"/>
      <c r="BB10" s="45">
        <f>データ!X6</f>
        <v>3652.51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uROYDQcA1AXSKvsX9UPmOEumYfZ2f574Ul0SVB0Oksc3kJXxVNpPAltdjC6x4+hxoKAaZh518wgPeEqaRvRZXw==" saltValue="oTGFNuWukHKvXpWY5rOh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89843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232122</v>
      </c>
      <c r="D6" s="33">
        <f t="shared" si="3"/>
        <v>47</v>
      </c>
      <c r="E6" s="33">
        <f t="shared" si="3"/>
        <v>17</v>
      </c>
      <c r="F6" s="33">
        <f t="shared" si="3"/>
        <v>4</v>
      </c>
      <c r="G6" s="33">
        <f t="shared" si="3"/>
        <v>0</v>
      </c>
      <c r="H6" s="33" t="str">
        <f t="shared" si="3"/>
        <v>愛知県　安城市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6.54</v>
      </c>
      <c r="Q6" s="34">
        <f t="shared" si="3"/>
        <v>96.02</v>
      </c>
      <c r="R6" s="34">
        <f t="shared" si="3"/>
        <v>1620</v>
      </c>
      <c r="S6" s="34">
        <f t="shared" si="3"/>
        <v>189157</v>
      </c>
      <c r="T6" s="34">
        <f t="shared" si="3"/>
        <v>86.05</v>
      </c>
      <c r="U6" s="34">
        <f t="shared" si="3"/>
        <v>2198.2199999999998</v>
      </c>
      <c r="V6" s="34">
        <f t="shared" si="3"/>
        <v>12382</v>
      </c>
      <c r="W6" s="34">
        <f t="shared" si="3"/>
        <v>3.39</v>
      </c>
      <c r="X6" s="34">
        <f t="shared" si="3"/>
        <v>3652.51</v>
      </c>
      <c r="Y6" s="35">
        <f>IF(Y7="",NA(),Y7)</f>
        <v>85.32</v>
      </c>
      <c r="Z6" s="35">
        <f t="shared" ref="Z6:AH6" si="4">IF(Z7="",NA(),Z7)</f>
        <v>88.25</v>
      </c>
      <c r="AA6" s="35">
        <f t="shared" si="4"/>
        <v>84.24</v>
      </c>
      <c r="AB6" s="35">
        <f t="shared" si="4"/>
        <v>83.6</v>
      </c>
      <c r="AC6" s="35">
        <f t="shared" si="4"/>
        <v>84.24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1089.04</v>
      </c>
      <c r="BG6" s="35">
        <f t="shared" ref="BG6:BO6" si="7">IF(BG7="",NA(),BG7)</f>
        <v>915.32</v>
      </c>
      <c r="BH6" s="35">
        <f t="shared" si="7"/>
        <v>888.21</v>
      </c>
      <c r="BI6" s="35">
        <f t="shared" si="7"/>
        <v>794.92</v>
      </c>
      <c r="BJ6" s="35">
        <f t="shared" si="7"/>
        <v>907.1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61.92</v>
      </c>
      <c r="BR6" s="35">
        <f t="shared" ref="BR6:BZ6" si="8">IF(BR7="",NA(),BR7)</f>
        <v>62.34</v>
      </c>
      <c r="BS6" s="35">
        <f t="shared" si="8"/>
        <v>62.39</v>
      </c>
      <c r="BT6" s="35">
        <f t="shared" si="8"/>
        <v>64.45</v>
      </c>
      <c r="BU6" s="35">
        <f t="shared" si="8"/>
        <v>55.09</v>
      </c>
      <c r="BV6" s="35">
        <f t="shared" si="8"/>
        <v>66.56</v>
      </c>
      <c r="BW6" s="35">
        <f t="shared" si="8"/>
        <v>66.22</v>
      </c>
      <c r="BX6" s="35">
        <f t="shared" si="8"/>
        <v>69.87</v>
      </c>
      <c r="BY6" s="35">
        <f t="shared" si="8"/>
        <v>74.3</v>
      </c>
      <c r="BZ6" s="35">
        <f t="shared" si="8"/>
        <v>72.260000000000005</v>
      </c>
      <c r="CA6" s="34" t="str">
        <f>IF(CA7="","",IF(CA7="-","【-】","【"&amp;SUBSTITUTE(TEXT(CA7,"#,##0.00"),"-","△")&amp;"】"))</f>
        <v>【74.48】</v>
      </c>
      <c r="CB6" s="35">
        <f>IF(CB7="",NA(),CB7)</f>
        <v>156.24</v>
      </c>
      <c r="CC6" s="35">
        <f t="shared" ref="CC6:CK6" si="9">IF(CC7="",NA(),CC7)</f>
        <v>155.82</v>
      </c>
      <c r="CD6" s="35">
        <f t="shared" si="9"/>
        <v>155.65</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79.900000000000006</v>
      </c>
      <c r="CY6" s="35">
        <f t="shared" ref="CY6:DG6" si="11">IF(CY7="",NA(),CY7)</f>
        <v>82.03</v>
      </c>
      <c r="CZ6" s="35">
        <f t="shared" si="11"/>
        <v>81.84</v>
      </c>
      <c r="DA6" s="35">
        <f t="shared" si="11"/>
        <v>80.8</v>
      </c>
      <c r="DB6" s="35">
        <f t="shared" si="11"/>
        <v>80.900000000000006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2">
      <c r="A7" s="28"/>
      <c r="B7" s="37">
        <v>2018</v>
      </c>
      <c r="C7" s="37">
        <v>232122</v>
      </c>
      <c r="D7" s="37">
        <v>47</v>
      </c>
      <c r="E7" s="37">
        <v>17</v>
      </c>
      <c r="F7" s="37">
        <v>4</v>
      </c>
      <c r="G7" s="37">
        <v>0</v>
      </c>
      <c r="H7" s="37" t="s">
        <v>97</v>
      </c>
      <c r="I7" s="37" t="s">
        <v>98</v>
      </c>
      <c r="J7" s="37" t="s">
        <v>99</v>
      </c>
      <c r="K7" s="37" t="s">
        <v>100</v>
      </c>
      <c r="L7" s="37" t="s">
        <v>101</v>
      </c>
      <c r="M7" s="37" t="s">
        <v>102</v>
      </c>
      <c r="N7" s="38" t="s">
        <v>103</v>
      </c>
      <c r="O7" s="38" t="s">
        <v>104</v>
      </c>
      <c r="P7" s="38">
        <v>6.54</v>
      </c>
      <c r="Q7" s="38">
        <v>96.02</v>
      </c>
      <c r="R7" s="38">
        <v>1620</v>
      </c>
      <c r="S7" s="38">
        <v>189157</v>
      </c>
      <c r="T7" s="38">
        <v>86.05</v>
      </c>
      <c r="U7" s="38">
        <v>2198.2199999999998</v>
      </c>
      <c r="V7" s="38">
        <v>12382</v>
      </c>
      <c r="W7" s="38">
        <v>3.39</v>
      </c>
      <c r="X7" s="38">
        <v>3652.51</v>
      </c>
      <c r="Y7" s="38">
        <v>85.32</v>
      </c>
      <c r="Z7" s="38">
        <v>88.25</v>
      </c>
      <c r="AA7" s="38">
        <v>84.24</v>
      </c>
      <c r="AB7" s="38">
        <v>83.6</v>
      </c>
      <c r="AC7" s="38">
        <v>84.24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1089.04</v>
      </c>
      <c r="BG7" s="38">
        <v>915.32</v>
      </c>
      <c r="BH7" s="38">
        <v>888.21</v>
      </c>
      <c r="BI7" s="38">
        <v>794.92</v>
      </c>
      <c r="BJ7" s="38">
        <v>907.1</v>
      </c>
      <c r="BK7" s="38">
        <v>1436</v>
      </c>
      <c r="BL7" s="38">
        <v>1434.89</v>
      </c>
      <c r="BM7" s="38">
        <v>1298.9100000000001</v>
      </c>
      <c r="BN7" s="38">
        <v>1243.71</v>
      </c>
      <c r="BO7" s="38">
        <v>1194.1500000000001</v>
      </c>
      <c r="BP7" s="38">
        <v>1209.4000000000001</v>
      </c>
      <c r="BQ7" s="38">
        <v>61.92</v>
      </c>
      <c r="BR7" s="38">
        <v>62.34</v>
      </c>
      <c r="BS7" s="38">
        <v>62.39</v>
      </c>
      <c r="BT7" s="38">
        <v>64.45</v>
      </c>
      <c r="BU7" s="38">
        <v>55.09</v>
      </c>
      <c r="BV7" s="38">
        <v>66.56</v>
      </c>
      <c r="BW7" s="38">
        <v>66.22</v>
      </c>
      <c r="BX7" s="38">
        <v>69.87</v>
      </c>
      <c r="BY7" s="38">
        <v>74.3</v>
      </c>
      <c r="BZ7" s="38">
        <v>72.260000000000005</v>
      </c>
      <c r="CA7" s="38">
        <v>74.48</v>
      </c>
      <c r="CB7" s="38">
        <v>156.24</v>
      </c>
      <c r="CC7" s="38">
        <v>155.82</v>
      </c>
      <c r="CD7" s="38">
        <v>155.65</v>
      </c>
      <c r="CE7" s="38">
        <v>150</v>
      </c>
      <c r="CF7" s="38">
        <v>150</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79.900000000000006</v>
      </c>
      <c r="CY7" s="38">
        <v>82.03</v>
      </c>
      <c r="CZ7" s="38">
        <v>81.84</v>
      </c>
      <c r="DA7" s="38">
        <v>80.8</v>
      </c>
      <c r="DB7" s="38">
        <v>80.900000000000006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榎本　有華</cp:lastModifiedBy>
  <cp:lastPrinted>2020-01-21T07:53:07Z</cp:lastPrinted>
  <dcterms:created xsi:type="dcterms:W3CDTF">2019-12-05T05:12:50Z</dcterms:created>
  <dcterms:modified xsi:type="dcterms:W3CDTF">2020-02-06T07:41:44Z</dcterms:modified>
  <cp:category/>
</cp:coreProperties>
</file>