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1 経営係\41 経営比較分析\R1 経営比較分析\R2.2.10期限【愛知県市町村課】公営企業に係る「経営比較分析表」の分析等の確認について\ホームページ公開用提出データ\"/>
    </mc:Choice>
  </mc:AlternateContent>
  <workbookProtection workbookAlgorithmName="SHA-512" workbookHashValue="XU4N6hQt7thIYF7qIYwLYTn7zoBgKy0JqBNksnPkSj00K5vNF3wC4S5lg/qzaHIWEvj4egR8LYTk466X0u4NLg==" workbookSaltValue="6sOfne7oxMif9A23PyBSjA==" workbookSpinCount="100000" lockStructure="1"/>
  <bookViews>
    <workbookView xWindow="930" yWindow="0" windowWidth="19560" windowHeight="80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<sst xmlns="http://schemas.openxmlformats.org/spreadsheetml/2006/main" count="228" uniqueCount="114">
  <si>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</si>
  <si>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</si>
  <si>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</si>
  <si>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</si>
  <si>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</si>
  <si>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</si>
  <si>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</si>
  <si>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</si>
  <si>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</si>
  <si>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</si>
  <si>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</si>
  <si>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</si>
  <si>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</si>
  <si>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</si>
  <si>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</si>
  <si>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</si>
  <si>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</si>
  <si>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</si>
  <si>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</si>
  <si>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</si>
  <si>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</si>
  <si>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</si>
  <si>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</si>
  <si>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</si>
  <si>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</si>
  <si>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</si>
  <si>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</si>
  <si>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</si>
  <si>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</si>
  <si>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</si>
  <si>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</si>
  <si>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</si>
  <si>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</si>
  <si>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</si>
  <si>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</si>
  <si>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</si>
  <si>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</si>
  <si>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</si>
  <si>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</si>
  <si>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</si>
  <si>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</si>
  <si>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</si>
  <si>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</si>
  <si>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</si>
  <si>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</si>
  <si>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</si>
  <si>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</si>
  <si>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</si>
  <si>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</si>
  <si>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</si>
  <si>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</si>
  <si>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</si>
  <si>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</si>
  <si>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</si>
  <si>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</si>
  <si>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</si>
  <si>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</si>
  <si>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</si>
  <si>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</si>
  <si>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</si>
  <si>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</si>
  <si>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</si>
  <si>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</si>
  <si>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</si>
  <si>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</si>
  <si>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</si>
  <si>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</si>
  <si>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</si>
  <si>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</si>
  <si>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</si>
  <si>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</si>
  <si>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</si>
  <si>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</si>
  <si>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</si>
  <si>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</si>
  <si>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</si>
  <si>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</si>
  <si>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</si>
  <si>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</si>
  <si>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</si>
  <si>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</si>
  <si>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</si>
  <si>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</si>
  <si>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</si>
  <si>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</si>
  <si>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</si>
  <si>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</si>
  <si>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</si>
  <si>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</si>
  <si>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</si>
  <si>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</si>
  <si>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</si>
  <si>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</si>
  <si>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</si>
  <si>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</si>
  <si>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</si>
  <si>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</si>
  <si>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</si>
  <si>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安城市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</si>
  <si>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</si>
  <si>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</si>
  <si>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</si>
  <si>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</si>
  <si>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</si>
  <si>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</si>
  <si>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</si>
  <si>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</si>
  <si>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</si>
  <si>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</si>
  <si>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</si>
  <si>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</si>
  <si>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本市の農業集落排水事業は、平成１１年度から供用を開始しており、平成３０年度末で２０年を経過しています。
　耐用年数(５０年)を経過した管渠はないため、②管渠老朽化率は該当ありません。
　併せて、現在まで、管渠の耐震化などの改良工事を行っていないため、③管渠改善率は該当ありません。</t>
    <phoneticPr fontId="4"/>
  </si>
  <si>
    <t xml:space="preserve">　類似団体と比べて、施設利用率が高く、汚水処理原価は低いため、比較的、効率的な汚水処理が行われていると言えます。
　今後は、さらに経営の効率化を図るため、将来的に農業集落排水を公共下水道に接続することを検討しています。
　また、本市は令和元年度に企業会計へ移行しました。資産の状況及び経営状態を明確化し、経営改善を図るため、令和２年度に経営戦略を策定することを目指します。
</t>
    <rPh sb="117" eb="119">
      <t>レイワ</t>
    </rPh>
    <rPh sb="119" eb="120">
      <t>ゲン</t>
    </rPh>
    <rPh sb="162" eb="164">
      <t>レイワ</t>
    </rPh>
    <phoneticPr fontId="4"/>
  </si>
  <si>
    <t>【健全性について】
　平成３０年度における①収益的収支比率は、110.66％となっており、昨年度より約12％高くなっています。これは、令和元年度からの企業会計移行に伴う打ち切り決算の結果、平成３０年度の決算に１か月分の使用料収入及び支出の一部が反映されていないことと併せて、総費用（修繕費・委託料）の減少が大きかったためです。
　⑤経費回収率は、55.70％となっています。これは、農業集落排水の使用料だけでは汚水処理費を賄えていない状況であることを示しています。打ち切り決算により１か月分の使用料収入がなかったものの、修繕費及び委託料の減少により、汚水処理費が減少したため、経費回収率は高くなっています。
　④企業債残高対事業規模比率は、類似団体平均値よりも低く近年は0％となっています。これは、農業集落排水事業の管渠整備が終了し、新規の借入がないため、企業債残高が減少していることによるものです。
【効率性について】
　⑥汚水処理原価が減少しているのは、修繕費及び委託料の減少に伴い、汚水処理費が減少したためです。また、⑦施設利用率は、類似団体平均値よりもかなり高くなっています。このことは、本市の農業集落排水事業が、類似団体と比べて、効率的に汚水処理を行っていることを示しています。⑧水洗化率は、100％近くを維持しており、類似団体平均値よりも高くなっています。これは接続促進の取組みなどによるものと考えられます。</t>
    <rPh sb="114" eb="115">
      <t>オヨ</t>
    </rPh>
    <rPh sb="116" eb="118">
      <t>シシュツ</t>
    </rPh>
    <rPh sb="119" eb="121">
      <t>イチブ</t>
    </rPh>
    <rPh sb="122" eb="124">
      <t>ハンエイ</t>
    </rPh>
    <rPh sb="133" eb="134">
      <t>アワ</t>
    </rPh>
    <rPh sb="137" eb="140">
      <t>ソウヒヨウ</t>
    </rPh>
    <rPh sb="141" eb="143">
      <t>シュウゼン</t>
    </rPh>
    <rPh sb="143" eb="144">
      <t>ヒ</t>
    </rPh>
    <rPh sb="145" eb="148">
      <t>イタクリョウ</t>
    </rPh>
    <rPh sb="150" eb="152">
      <t>ゲンショウ</t>
    </rPh>
    <rPh sb="153" eb="154">
      <t>オオ</t>
    </rPh>
    <rPh sb="232" eb="233">
      <t>ウ</t>
    </rPh>
    <rPh sb="281" eb="283">
      <t>ゲンショウ</t>
    </rPh>
    <rPh sb="294" eb="295">
      <t>タカ</t>
    </rPh>
    <rPh sb="420" eb="422">
      <t>ゲンショウ</t>
    </rPh>
    <rPh sb="432" eb="433">
      <t>オヨ</t>
    </rPh>
    <rPh sb="434" eb="437">
      <t>イタクリョウ</t>
    </rPh>
    <rPh sb="438" eb="440">
      <t>ゲンショウ</t>
    </rPh>
    <rPh sb="450" eb="452">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</si>
</sst>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E2-4A16-911C-959E7F25A44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FEE2-4A16-911C-959E7F25A44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77.64</c:v>
                </c:pt>
                <c:pt idx="1">
                  <c:v>78.06</c:v>
                </c:pt>
                <c:pt idx="2">
                  <c:v>78.33</c:v>
                </c:pt>
                <c:pt idx="3">
                  <c:v>78.89</c:v>
                </c:pt>
                <c:pt idx="4">
                  <c:v>79.31</c:v>
                </c:pt>
              </c:numCache>
            </c:numRef>
          </c:val>
          <c:extLst>
            <c:ext xmlns:c16="http://schemas.microsoft.com/office/drawing/2014/chart" uri="{C3380CC4-5D6E-409C-BE32-E72D297353CC}">
              <c16:uniqueId val="{00000000-7AC3-4D12-A0FA-6015316D336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7AC3-4D12-A0FA-6015316D336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98.93</c:v>
                </c:pt>
                <c:pt idx="1">
                  <c:v>98.97</c:v>
                </c:pt>
                <c:pt idx="2">
                  <c:v>98.96</c:v>
                </c:pt>
                <c:pt idx="3">
                  <c:v>98.81</c:v>
                </c:pt>
                <c:pt idx="4">
                  <c:v>98.9</c:v>
                </c:pt>
              </c:numCache>
            </c:numRef>
          </c:val>
          <c:extLst>
            <c:ext xmlns:c16="http://schemas.microsoft.com/office/drawing/2014/chart" uri="{C3380CC4-5D6E-409C-BE32-E72D297353CC}">
              <c16:uniqueId val="{00000000-1C2D-4238-9F30-1A1DEF11CA5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1C2D-4238-9F30-1A1DEF11CA5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98.91</c:v>
                </c:pt>
                <c:pt idx="1">
                  <c:v>100</c:v>
                </c:pt>
                <c:pt idx="2">
                  <c:v>100</c:v>
                </c:pt>
                <c:pt idx="3">
                  <c:v>99.03</c:v>
                </c:pt>
                <c:pt idx="4">
                  <c:v>110.66</c:v>
                </c:pt>
              </c:numCache>
            </c:numRef>
          </c:val>
          <c:extLst>
            <c:ext xmlns:c16="http://schemas.microsoft.com/office/drawing/2014/chart" uri="{C3380CC4-5D6E-409C-BE32-E72D297353CC}">
              <c16:uniqueId val="{00000000-9D69-44F8-A77A-52C812F6CB9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69-44F8-A77A-52C812F6CB9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A8-47C0-9B96-17D4277972F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A8-47C0-9B96-17D4277972F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20-448E-BF28-CB597AF95AE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20-448E-BF28-CB597AF95AE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20-40EC-85CD-1904D748F8D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20-40EC-85CD-1904D748F8D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D8-4D1F-AEA1-6D0F8F215C4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D8-4D1F-AEA1-6D0F8F215C4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quot;-&quot;">
                  <c:v>24.13</c:v>
                </c:pt>
                <c:pt idx="1">
                  <c:v>0</c:v>
                </c:pt>
                <c:pt idx="2">
                  <c:v>0</c:v>
                </c:pt>
                <c:pt idx="3">
                  <c:v>0</c:v>
                </c:pt>
                <c:pt idx="4">
                  <c:v>0</c:v>
                </c:pt>
              </c:numCache>
            </c:numRef>
          </c:val>
          <c:extLst>
            <c:ext xmlns:c16="http://schemas.microsoft.com/office/drawing/2014/chart" uri="{C3380CC4-5D6E-409C-BE32-E72D297353CC}">
              <c16:uniqueId val="{00000000-586F-4946-B515-FDA674F89DE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586F-4946-B515-FDA674F89DE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74.81</c:v>
                </c:pt>
                <c:pt idx="1">
                  <c:v>64.45</c:v>
                </c:pt>
                <c:pt idx="2">
                  <c:v>61.9</c:v>
                </c:pt>
                <c:pt idx="3">
                  <c:v>50.23</c:v>
                </c:pt>
                <c:pt idx="4">
                  <c:v>55.7</c:v>
                </c:pt>
              </c:numCache>
            </c:numRef>
          </c:val>
          <c:extLst>
            <c:ext xmlns:c16="http://schemas.microsoft.com/office/drawing/2014/chart" uri="{C3380CC4-5D6E-409C-BE32-E72D297353CC}">
              <c16:uniqueId val="{00000000-4CBB-4D41-8A0F-111FCD338B2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4CBB-4D41-8A0F-111FCD338B2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150.9</c:v>
                </c:pt>
                <c:pt idx="1">
                  <c:v>174.32</c:v>
                </c:pt>
                <c:pt idx="2">
                  <c:v>182.39</c:v>
                </c:pt>
                <c:pt idx="3">
                  <c:v>224.63</c:v>
                </c:pt>
                <c:pt idx="4">
                  <c:v>171.37</c:v>
                </c:pt>
              </c:numCache>
            </c:numRef>
          </c:val>
          <c:extLst>
            <c:ext xmlns:c16="http://schemas.microsoft.com/office/drawing/2014/chart" uri="{C3380CC4-5D6E-409C-BE32-E72D297353CC}">
              <c16:uniqueId val="{00000000-761C-4EB5-8251-238E0BE35BE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761C-4EB5-8251-238E0BE35BE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59765625" defaultRowHeight="13" x14ac:dyDescent="0.2"/>
  <cols>
    <col min="1" max="1" width="2.59765625" customWidth="1"/>
    <col min="2" max="62" width="3.69921875" customWidth="1"/>
    <col min="64" max="78" width="3.09765625" customWidth="1"/>
    <col min="79" max="79" width="4.5" bestFit="1" customWidth="1"/>
    <col min="81" max="82" width="4.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愛知県　安城市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189157</v>
      </c>
      <c r="AM8" s="50"/>
      <c r="AN8" s="50"/>
      <c r="AO8" s="50"/>
      <c r="AP8" s="50"/>
      <c r="AQ8" s="50"/>
      <c r="AR8" s="50"/>
      <c r="AS8" s="50"/>
      <c r="AT8" s="45">
        <f>データ!T6</f>
        <v>86.05</v>
      </c>
      <c r="AU8" s="45"/>
      <c r="AV8" s="45"/>
      <c r="AW8" s="45"/>
      <c r="AX8" s="45"/>
      <c r="AY8" s="45"/>
      <c r="AZ8" s="45"/>
      <c r="BA8" s="45"/>
      <c r="BB8" s="45">
        <f>データ!U6</f>
        <v>2198.2199999999998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1.01</v>
      </c>
      <c r="Q10" s="45"/>
      <c r="R10" s="45"/>
      <c r="S10" s="45"/>
      <c r="T10" s="45"/>
      <c r="U10" s="45"/>
      <c r="V10" s="45"/>
      <c r="W10" s="45">
        <f>データ!Q6</f>
        <v>96.12</v>
      </c>
      <c r="X10" s="45"/>
      <c r="Y10" s="45"/>
      <c r="Z10" s="45"/>
      <c r="AA10" s="45"/>
      <c r="AB10" s="45"/>
      <c r="AC10" s="45"/>
      <c r="AD10" s="50">
        <f>データ!R6</f>
        <v>1620</v>
      </c>
      <c r="AE10" s="50"/>
      <c r="AF10" s="50"/>
      <c r="AG10" s="50"/>
      <c r="AH10" s="50"/>
      <c r="AI10" s="50"/>
      <c r="AJ10" s="50"/>
      <c r="AK10" s="2"/>
      <c r="AL10" s="50">
        <f>データ!V6</f>
        <v>1916</v>
      </c>
      <c r="AM10" s="50"/>
      <c r="AN10" s="50"/>
      <c r="AO10" s="50"/>
      <c r="AP10" s="50"/>
      <c r="AQ10" s="50"/>
      <c r="AR10" s="50"/>
      <c r="AS10" s="50"/>
      <c r="AT10" s="45">
        <f>データ!W6</f>
        <v>0.52</v>
      </c>
      <c r="AU10" s="45"/>
      <c r="AV10" s="45"/>
      <c r="AW10" s="45"/>
      <c r="AX10" s="45"/>
      <c r="AY10" s="45"/>
      <c r="AZ10" s="45"/>
      <c r="BA10" s="45"/>
      <c r="BB10" s="45">
        <f>データ!X6</f>
        <v>3684.62</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2">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2">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8gcFOnLCEuLp5UUIxWDDgcWAA3tKbKw/eNQ5qxD5FN29CxixkTiyjaPJMG3aUrli9sCbn/U5KNlQIEx4Q9Ch8A==" saltValue="fcw4y6OJ+9h1ORZe1+Oid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 x14ac:dyDescent="0.2"/>
  <cols>
    <col min="2" max="144" width="11.89843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2018</v>
      </c>
      <c r="C6" s="33">
        <f t="shared" ref="C6:X6" si="3">C7</f>
        <v>232122</v>
      </c>
      <c r="D6" s="33">
        <f t="shared" si="3"/>
        <v>47</v>
      </c>
      <c r="E6" s="33">
        <f t="shared" si="3"/>
        <v>17</v>
      </c>
      <c r="F6" s="33">
        <f t="shared" si="3"/>
        <v>5</v>
      </c>
      <c r="G6" s="33">
        <f t="shared" si="3"/>
        <v>0</v>
      </c>
      <c r="H6" s="33" t="str">
        <f t="shared" si="3"/>
        <v>愛知県　安城市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1.01</v>
      </c>
      <c r="Q6" s="34">
        <f t="shared" si="3"/>
        <v>96.12</v>
      </c>
      <c r="R6" s="34">
        <f t="shared" si="3"/>
        <v>1620</v>
      </c>
      <c r="S6" s="34">
        <f t="shared" si="3"/>
        <v>189157</v>
      </c>
      <c r="T6" s="34">
        <f t="shared" si="3"/>
        <v>86.05</v>
      </c>
      <c r="U6" s="34">
        <f t="shared" si="3"/>
        <v>2198.2199999999998</v>
      </c>
      <c r="V6" s="34">
        <f t="shared" si="3"/>
        <v>1916</v>
      </c>
      <c r="W6" s="34">
        <f t="shared" si="3"/>
        <v>0.52</v>
      </c>
      <c r="X6" s="34">
        <f t="shared" si="3"/>
        <v>3684.62</v>
      </c>
      <c r="Y6" s="35">
        <f>IF(Y7="",NA(),Y7)</f>
        <v>98.91</v>
      </c>
      <c r="Z6" s="35">
        <f t="shared" ref="Z6:AH6" si="4">IF(Z7="",NA(),Z7)</f>
        <v>100</v>
      </c>
      <c r="AA6" s="35">
        <f t="shared" si="4"/>
        <v>100</v>
      </c>
      <c r="AB6" s="35">
        <f t="shared" si="4"/>
        <v>99.03</v>
      </c>
      <c r="AC6" s="35">
        <f t="shared" si="4"/>
        <v>110.66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24.13</v>
      </c>
      <c r="BG6" s="34">
        <f t="shared" ref="BG6:BO6" si="7">IF(BG7="",NA(),BG7)</f>
        <v>0</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74.81</v>
      </c>
      <c r="BR6" s="35">
        <f t="shared" ref="BR6:BZ6" si="8">IF(BR7="",NA(),BR7)</f>
        <v>64.45</v>
      </c>
      <c r="BS6" s="35">
        <f t="shared" si="8"/>
        <v>61.9</v>
      </c>
      <c r="BT6" s="35">
        <f t="shared" si="8"/>
        <v>50.23</v>
      </c>
      <c r="BU6" s="35">
        <f t="shared" si="8"/>
        <v>55.7</v>
      </c>
      <c r="BV6" s="35">
        <f t="shared" si="8"/>
        <v>50.82</v>
      </c>
      <c r="BW6" s="35">
        <f t="shared" si="8"/>
        <v>52.19</v>
      </c>
      <c r="BX6" s="35">
        <f t="shared" si="8"/>
        <v>55.32</v>
      </c>
      <c r="BY6" s="35">
        <f t="shared" si="8"/>
        <v>59.8</v>
      </c>
      <c r="BZ6" s="35">
        <f t="shared" si="8"/>
        <v>57.77</v>
      </c>
      <c r="CA6" s="34" t="str">
        <f>IF(CA7="","",IF(CA7="-","【-】","【"&amp;SUBSTITUTE(TEXT(CA7,"#,##0.00"),"-","△")&amp;"】"))</f>
        <v>【59.51】</v>
      </c>
      <c r="CB6" s="35">
        <f>IF(CB7="",NA(),CB7)</f>
        <v>150.9</v>
      </c>
      <c r="CC6" s="35">
        <f t="shared" ref="CC6:CK6" si="9">IF(CC7="",NA(),CC7)</f>
        <v>174.32</v>
      </c>
      <c r="CD6" s="35">
        <f t="shared" si="9"/>
        <v>182.39</v>
      </c>
      <c r="CE6" s="35">
        <f t="shared" si="9"/>
        <v>224.63</v>
      </c>
      <c r="CF6" s="35">
        <f t="shared" si="9"/>
        <v>171.37</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77.64</v>
      </c>
      <c r="CN6" s="35">
        <f t="shared" ref="CN6:CV6" si="10">IF(CN7="",NA(),CN7)</f>
        <v>78.06</v>
      </c>
      <c r="CO6" s="35">
        <f t="shared" si="10"/>
        <v>78.33</v>
      </c>
      <c r="CP6" s="35">
        <f t="shared" si="10"/>
        <v>78.89</v>
      </c>
      <c r="CQ6" s="35">
        <f t="shared" si="10"/>
        <v>79.31</v>
      </c>
      <c r="CR6" s="35">
        <f t="shared" si="10"/>
        <v>53.24</v>
      </c>
      <c r="CS6" s="35">
        <f t="shared" si="10"/>
        <v>52.31</v>
      </c>
      <c r="CT6" s="35">
        <f t="shared" si="10"/>
        <v>60.65</v>
      </c>
      <c r="CU6" s="35">
        <f t="shared" si="10"/>
        <v>51.75</v>
      </c>
      <c r="CV6" s="35">
        <f t="shared" si="10"/>
        <v>50.68</v>
      </c>
      <c r="CW6" s="34" t="str">
        <f>IF(CW7="","",IF(CW7="-","【-】","【"&amp;SUBSTITUTE(TEXT(CW7,"#,##0.00"),"-","△")&amp;"】"))</f>
        <v>【52.23】</v>
      </c>
      <c r="CX6" s="35">
        <f>IF(CX7="",NA(),CX7)</f>
        <v>98.93</v>
      </c>
      <c r="CY6" s="35">
        <f t="shared" ref="CY6:DG6" si="11">IF(CY7="",NA(),CY7)</f>
        <v>98.97</v>
      </c>
      <c r="CZ6" s="35">
        <f t="shared" si="11"/>
        <v>98.96</v>
      </c>
      <c r="DA6" s="35">
        <f t="shared" si="11"/>
        <v>98.81</v>
      </c>
      <c r="DB6" s="35">
        <f t="shared" si="11"/>
        <v>98.9</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2">
      <c r="A7" s="28"/>
      <c r="B7" s="37">
        <v>2018</v>
      </c>
      <c r="C7" s="37">
        <v>232122</v>
      </c>
      <c r="D7" s="37">
        <v>47</v>
      </c>
      <c r="E7" s="37">
        <v>17</v>
      </c>
      <c r="F7" s="37">
        <v>5</v>
      </c>
      <c r="G7" s="37">
        <v>0</v>
      </c>
      <c r="H7" s="37" t="s">
        <v>98</v>
      </c>
      <c r="I7" s="37" t="s">
        <v>99</v>
      </c>
      <c r="J7" s="37" t="s">
        <v>100</v>
      </c>
      <c r="K7" s="37" t="s">
        <v>101</v>
      </c>
      <c r="L7" s="37" t="s">
        <v>102</v>
      </c>
      <c r="M7" s="37" t="s">
        <v>103</v>
      </c>
      <c r="N7" s="38" t="s">
        <v>104</v>
      </c>
      <c r="O7" s="38" t="s">
        <v>105</v>
      </c>
      <c r="P7" s="38">
        <v>1.01</v>
      </c>
      <c r="Q7" s="38">
        <v>96.12</v>
      </c>
      <c r="R7" s="38">
        <v>1620</v>
      </c>
      <c r="S7" s="38">
        <v>189157</v>
      </c>
      <c r="T7" s="38">
        <v>86.05</v>
      </c>
      <c r="U7" s="38">
        <v>2198.2199999999998</v>
      </c>
      <c r="V7" s="38">
        <v>1916</v>
      </c>
      <c r="W7" s="38">
        <v>0.52</v>
      </c>
      <c r="X7" s="38">
        <v>3684.62</v>
      </c>
      <c r="Y7" s="38">
        <v>98.91</v>
      </c>
      <c r="Z7" s="38">
        <v>100</v>
      </c>
      <c r="AA7" s="38">
        <v>100</v>
      </c>
      <c r="AB7" s="38">
        <v>99.03</v>
      </c>
      <c r="AC7" s="38">
        <v>110.66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24.13</v>
      </c>
      <c r="BG7" s="38">
        <v>0</v>
      </c>
      <c r="BH7" s="38">
        <v>0</v>
      </c>
      <c r="BI7" s="38">
        <v>0</v>
      </c>
      <c r="BJ7" s="38">
        <v>0</v>
      </c>
      <c r="BK7" s="38">
        <v>1044.8</v>
      </c>
      <c r="BL7" s="38">
        <v>1081.8</v>
      </c>
      <c r="BM7" s="38">
        <v>974.93</v>
      </c>
      <c r="BN7" s="38">
        <v>855.8</v>
      </c>
      <c r="BO7" s="38">
        <v>789.46</v>
      </c>
      <c r="BP7" s="38">
        <v>747.76</v>
      </c>
      <c r="BQ7" s="38">
        <v>74.81</v>
      </c>
      <c r="BR7" s="38">
        <v>64.45</v>
      </c>
      <c r="BS7" s="38">
        <v>61.9</v>
      </c>
      <c r="BT7" s="38">
        <v>50.23</v>
      </c>
      <c r="BU7" s="38">
        <v>55.7</v>
      </c>
      <c r="BV7" s="38">
        <v>50.82</v>
      </c>
      <c r="BW7" s="38">
        <v>52.19</v>
      </c>
      <c r="BX7" s="38">
        <v>55.32</v>
      </c>
      <c r="BY7" s="38">
        <v>59.8</v>
      </c>
      <c r="BZ7" s="38">
        <v>57.77</v>
      </c>
      <c r="CA7" s="38">
        <v>59.51</v>
      </c>
      <c r="CB7" s="38">
        <v>150.9</v>
      </c>
      <c r="CC7" s="38">
        <v>174.32</v>
      </c>
      <c r="CD7" s="38">
        <v>182.39</v>
      </c>
      <c r="CE7" s="38">
        <v>224.63</v>
      </c>
      <c r="CF7" s="38">
        <v>171.37</v>
      </c>
      <c r="CG7" s="38">
        <v>300.52</v>
      </c>
      <c r="CH7" s="38">
        <v>296.14</v>
      </c>
      <c r="CI7" s="38">
        <v>283.17</v>
      </c>
      <c r="CJ7" s="38">
        <v>263.76</v>
      </c>
      <c r="CK7" s="38">
        <v>274.35000000000002</v>
      </c>
      <c r="CL7" s="38">
        <v>261.45999999999998</v>
      </c>
      <c r="CM7" s="38">
        <v>77.64</v>
      </c>
      <c r="CN7" s="38">
        <v>78.06</v>
      </c>
      <c r="CO7" s="38">
        <v>78.33</v>
      </c>
      <c r="CP7" s="38">
        <v>78.89</v>
      </c>
      <c r="CQ7" s="38">
        <v>79.31</v>
      </c>
      <c r="CR7" s="38">
        <v>53.24</v>
      </c>
      <c r="CS7" s="38">
        <v>52.31</v>
      </c>
      <c r="CT7" s="38">
        <v>60.65</v>
      </c>
      <c r="CU7" s="38">
        <v>51.75</v>
      </c>
      <c r="CV7" s="38">
        <v>50.68</v>
      </c>
      <c r="CW7" s="38">
        <v>52.23</v>
      </c>
      <c r="CX7" s="38">
        <v>98.93</v>
      </c>
      <c r="CY7" s="38">
        <v>98.97</v>
      </c>
      <c r="CZ7" s="38">
        <v>98.96</v>
      </c>
      <c r="DA7" s="38">
        <v>98.81</v>
      </c>
      <c r="DB7" s="38">
        <v>98.9</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榎本　有華</cp:lastModifiedBy>
  <cp:lastPrinted>2020-02-06T04:32:24Z</cp:lastPrinted>
  <dcterms:created xsi:type="dcterms:W3CDTF">2019-12-05T05:20:27Z</dcterms:created>
  <dcterms:modified xsi:type="dcterms:W3CDTF">2020-02-06T07:42:32Z</dcterms:modified>
  <cp:category/>
</cp:coreProperties>
</file>