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　施設管理係\04自動車駐車場\34 公営企業\H31公営企業\200205_【２月１０日（月）午前中までに回答お願いします】_公営企業に係る「経営比較分析表」の分析等の確認について_20200205\09駐車場事業(安城市修正分)\"/>
    </mc:Choice>
  </mc:AlternateContent>
  <workbookProtection workbookAlgorithmName="SHA-512" workbookHashValue="SiwBmBWAPntCZ6vO/aqGOTL70z2maCLY0XAOlPalOpzujhH1fzxT8rptNkKzkHFRIDHlyNS5aVHgGxc5Ce3Bfg==" workbookSaltValue="iT3wHK6eWr2Ca6YgjPbHGQ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BZ51" i="4"/>
  <c r="LT76" i="4"/>
  <c r="GQ51" i="4"/>
  <c r="LH30" i="4"/>
  <c r="GQ30" i="4"/>
  <c r="IE76" i="4"/>
  <c r="BZ30" i="4"/>
  <c r="BG30" i="4"/>
  <c r="LE76" i="4"/>
  <c r="KO30" i="4"/>
  <c r="AV76" i="4"/>
  <c r="KO51" i="4"/>
  <c r="FX51" i="4"/>
  <c r="HP76" i="4"/>
  <c r="BG51" i="4"/>
  <c r="FX30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<sst xmlns="http://schemas.openxmlformats.org/spreadsheetml/2006/main" count="278" uniqueCount="143">
  <si>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</si>
  <si>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</si>
  <si>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</si>
  <si>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</si>
  <si>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</si>
  <si>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</si>
  <si>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</si>
  <si>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</si>
  <si>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</si>
  <si>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</si>
  <si>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</si>
  <si>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</si>
  <si>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</si>
  <si>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</si>
  <si>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</si>
  <si>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</si>
  <si>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</si>
  <si>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</si>
  <si>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</si>
  <si>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</si>
  <si>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</si>
  <si>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</si>
  <si>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</si>
  <si>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</si>
  <si>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</si>
  <si>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</si>
  <si>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</si>
  <si>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</si>
  <si>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</si>
  <si>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</si>
  <si>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</si>
  <si>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</si>
  <si>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</si>
  <si>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</si>
  <si>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</si>
  <si>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</si>
  <si>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</si>
  <si>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</si>
  <si>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</si>
  <si>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</si>
  <si>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</si>
  <si>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</si>
  <si>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</si>
  <si>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</si>
  <si>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</si>
  <si>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</si>
  <si>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</si>
  <si>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</si>
  <si>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</si>
  <si>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</si>
  <si>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</si>
  <si>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</si>
  <si>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</si>
  <si>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</si>
  <si>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</si>
  <si>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</si>
  <si>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</si>
  <si>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</si>
  <si>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</si>
  <si>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</si>
  <si>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</si>
  <si>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</si>
  <si>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</si>
  <si>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</si>
  <si>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</si>
  <si>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</si>
  <si>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</si>
  <si>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</si>
  <si>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</si>
  <si>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</si>
  <si>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</si>
  <si>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</si>
  <si>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</si>
  <si>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</si>
  <si>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</si>
  <si>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</si>
  <si>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</si>
  <si>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</si>
  <si>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</si>
  <si>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</si>
  <si>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</si>
  <si>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</si>
  <si>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</si>
  <si>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</si>
  <si>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</si>
  <si>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</si>
  <si>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</si>
  <si>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</si>
  <si>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</si>
  <si>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</si>
  <si>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</si>
  <si>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</si>
  <si>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</si>
  <si>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</si>
  <si>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</si>
  <si>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</si>
  <si>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</si>
  <si>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</si>
  <si>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</si>
  <si>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</si>
  <si>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</si>
  <si>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</si>
  <si>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</si>
  <si>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</si>
  <si>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</si>
  <si>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</si>
  <si>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</si>
  <si>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</si>
  <si>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</si>
  <si>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</si>
  <si>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</si>
  <si>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</si>
  <si>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当該値(N-1)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</si>
  <si>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</si>
  <si>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</si>
  <si>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</si>
  <si>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</si>
  <si>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</si>
  <si>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</si>
  <si>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</si>
  <si>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</si>
  <si>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愛知県　安城市</t>
  </si>
  <si>
    <t>安城駅東駐車場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</si>
  <si>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</si>
  <si>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</si>
  <si>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</si>
  <si>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</si>
  <si>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</si>
  <si>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</si>
  <si>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</si>
  <si>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</si>
  <si>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</si>
  <si>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</si>
  <si>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</si>
  <si>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</si>
  <si>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</si>
  <si>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</si>
  <si>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</si>
  <si>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</si>
  <si>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H26に改修工事を行った際に企業債を発行し、以降毎年償還している。R6に償還を完了する予定である。⑩企業債残高対料金収入比率について、H26に償還開始のため平均値より大幅に高くなっているが、償還計画に基づき計画的な地方債償還を行い、地方債残高は年々減少していく見込みである。また、地方公営企業法を適用していないため、⑥有形固定資産減価償却率、⑨累積欠損金比率について「該当なし」となっている。なお、細かな施設の更新や修繕は今後必要に応じて行っていく。
</t>
    <rPh sb="60" eb="62">
      <t>ヒリツ</t>
    </rPh>
    <rPh sb="73" eb="75">
      <t>カイシ</t>
    </rPh>
    <rPh sb="169" eb="170">
      <t>リツ</t>
    </rPh>
    <phoneticPr fontId="15"/>
  </si>
  <si>
    <t>時間貸・定期貸併用駐車場であり、定期利用が多いため、１台あたりの駐車時間が長く１日の平均台数が少ない状況となっている。⑪稼働率について、平均値と比べ低くなっているが近年は上昇している。H26は改修工事の影響により特に低くなっている。市主要駅や商業施設が周辺にあり、利用者の傾向として通勤等によるパーク＆ライドが目的であるため、駐車場としてのニーズはあると考えられる。　</t>
    <rPh sb="82" eb="84">
      <t>キンネン</t>
    </rPh>
    <rPh sb="85" eb="87">
      <t>ジョウショウ</t>
    </rPh>
    <rPh sb="96" eb="98">
      <t>カイシュウ</t>
    </rPh>
    <rPh sb="98" eb="100">
      <t>コウジ</t>
    </rPh>
    <rPh sb="101" eb="103">
      <t>エイキョウ</t>
    </rPh>
    <rPh sb="106" eb="107">
      <t>トク</t>
    </rPh>
    <rPh sb="108" eb="109">
      <t>ヒク</t>
    </rPh>
    <rPh sb="121" eb="123">
      <t>ショウギョウ</t>
    </rPh>
    <rPh sb="123" eb="125">
      <t>シセツ</t>
    </rPh>
    <phoneticPr fontId="5"/>
  </si>
  <si>
    <t>収益、稼動率ともに平均値より低くなっており、企業債償還金もあるため経営状況は赤字となっている。今後の経営改善化のために、本駐車場については、時間貸利用を増やす方策を検討する必要がある。経営戦略についてはR2年度に策定予定である。なお、同駐車場について、市全体の施策で市の施設として他用途での利用も検討されている。</t>
    <phoneticPr fontId="5"/>
  </si>
  <si>
    <r>
      <t>時間貸・定期貸併用駐車場であり、定期利用が多く時間貸利用が少ないため、</t>
    </r>
    <r>
      <rPr>
        <sz val="11"/>
        <rFont val="ＭＳ ゴシック"/>
        <family val="3"/>
        <charset val="128"/>
      </rPr>
      <t>①収益的収支比率及び⑤EBITDAにおいて</t>
    </r>
    <r>
      <rPr>
        <sz val="11"/>
        <color theme="1"/>
        <rFont val="ＭＳ ゴシック"/>
        <family val="3"/>
        <charset val="128"/>
      </rPr>
      <t>平均値を下回っていると考えられる。
また、H26は駐車場改修工事を、H28は精算機器の更新を行い、総費用が多かったため、収益等は例年と比べ大きく下回った。</t>
    </r>
    <rPh sb="36" eb="39">
      <t>シュウエキテキ</t>
    </rPh>
    <rPh sb="39" eb="41">
      <t>シュウシ</t>
    </rPh>
    <rPh sb="41" eb="43">
      <t>ヒリツ</t>
    </rPh>
    <rPh sb="43" eb="44">
      <t>オヨ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</si>
</sst>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28.2</c:v>
                </c:pt>
                <c:pt idx="1">
                  <c:v>138</c:v>
                </c:pt>
                <c:pt idx="2">
                  <c:v>38.799999999999997</c:v>
                </c:pt>
                <c:pt idx="3">
                  <c:v>95.1</c:v>
                </c:pt>
                <c:pt idx="4">
                  <c:v>109.9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F-4ACB-90F5-A178ED1CC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AF-4ACB-90F5-A178ED1CC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2018.3</c:v>
                </c:pt>
                <c:pt idx="1">
                  <c:v>769.2</c:v>
                </c:pt>
                <c:pt idx="2">
                  <c:v>543.1</c:v>
                </c:pt>
                <c:pt idx="3">
                  <c:v>382.2</c:v>
                </c:pt>
                <c:pt idx="4">
                  <c:v>285.89999999999998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4-45E7-8ABD-8EB1B6D94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84-45E7-8ABD-8EB1B6D94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1ED-42AD-A22B-6988EFFD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D-42AD-A22B-6988EFFD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766-4FB4-89BE-F8FB3C827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6-4FB4-89BE-F8FB3C827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5-4577-8FBD-969310B8B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5-4577-8FBD-969310B8B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8-403F-80A2-0CF6F8EBC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8-403F-80A2-0CF6F8EBC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11.5</c:v>
                </c:pt>
                <c:pt idx="1">
                  <c:v>72.400000000000006</c:v>
                </c:pt>
                <c:pt idx="2">
                  <c:v>77.599999999999994</c:v>
                </c:pt>
                <c:pt idx="3">
                  <c:v>81.599999999999994</c:v>
                </c:pt>
                <c:pt idx="4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6-4CC9-A9E5-10C1F4601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6-4CC9-A9E5-10C1F4601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-257.39999999999998</c:v>
                </c:pt>
                <c:pt idx="1">
                  <c:v>29</c:v>
                </c:pt>
                <c:pt idx="2">
                  <c:v>-89.1</c:v>
                </c:pt>
                <c:pt idx="3">
                  <c:v>50</c:v>
                </c:pt>
                <c:pt idx="4">
                  <c:v>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4-4CC0-B1F5-A690EF48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4-4CC0-B1F5-A690EF48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-5087</c:v>
                </c:pt>
                <c:pt idx="1">
                  <c:v>1525</c:v>
                </c:pt>
                <c:pt idx="2">
                  <c:v>-5844</c:v>
                </c:pt>
                <c:pt idx="3">
                  <c:v>4080</c:v>
                </c:pt>
                <c:pt idx="4">
                  <c:v>5344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F-4199-ABEA-D659D0D9C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8F-4199-ABEA-D659D0D9C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愛知県安城市　安城駅東駐車場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1933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129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40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76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140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28.2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138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38.799999999999997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95.1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109.9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11.5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72.400000000000006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77.599999999999994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81.599999999999994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85.5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-257.39999999999998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29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-89.1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50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57.1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-5087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1525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-5844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4080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5344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122282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15853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2018.3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769.2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543.1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382.2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285.89999999999998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Wli3UOLI+0yRgtLMTUzlgdfHjsVYhXtahIOCy00AqOgxZ8jiimbKkIrlOJuNUKAUrgQipo7MTlRVOz9O1sV2A==" saltValue="o6aYy+n6n/6zxf/5EVVg2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105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101</v>
      </c>
      <c r="BH5" s="59" t="s">
        <v>106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107</v>
      </c>
      <c r="BS5" s="59" t="s">
        <v>91</v>
      </c>
      <c r="BT5" s="59" t="s">
        <v>108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107</v>
      </c>
      <c r="CD5" s="59" t="s">
        <v>106</v>
      </c>
      <c r="CE5" s="59" t="s">
        <v>108</v>
      </c>
      <c r="CF5" s="59" t="s">
        <v>109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90</v>
      </c>
      <c r="CQ5" s="59" t="s">
        <v>110</v>
      </c>
      <c r="CR5" s="59" t="s">
        <v>111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107</v>
      </c>
      <c r="DB5" s="59" t="s">
        <v>91</v>
      </c>
      <c r="DC5" s="59" t="s">
        <v>112</v>
      </c>
      <c r="DD5" s="59" t="s">
        <v>109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113</v>
      </c>
      <c r="DL5" s="59" t="s">
        <v>90</v>
      </c>
      <c r="DM5" s="59" t="s">
        <v>114</v>
      </c>
      <c r="DN5" s="59" t="s">
        <v>108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2">
      <c r="A6" s="49" t="s">
        <v>115</v>
      </c>
      <c r="B6" s="60">
        <f>B8</f>
        <v>2018</v>
      </c>
      <c r="C6" s="60">
        <f t="shared" ref="C6:X6" si="1">C8</f>
        <v>232122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愛知県安城市</v>
      </c>
      <c r="I6" s="60" t="str">
        <f t="shared" si="1"/>
        <v>安城駅東駐車場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40</v>
      </c>
      <c r="S6" s="62" t="str">
        <f t="shared" si="1"/>
        <v>駅</v>
      </c>
      <c r="T6" s="62" t="str">
        <f t="shared" si="1"/>
        <v>無</v>
      </c>
      <c r="U6" s="63">
        <f t="shared" si="1"/>
        <v>1933</v>
      </c>
      <c r="V6" s="63">
        <f t="shared" si="1"/>
        <v>76</v>
      </c>
      <c r="W6" s="63">
        <f t="shared" si="1"/>
        <v>140</v>
      </c>
      <c r="X6" s="62" t="str">
        <f t="shared" si="1"/>
        <v>代行制</v>
      </c>
      <c r="Y6" s="64">
        <f>IF(Y8="-",NA(),Y8)</f>
        <v>28.2</v>
      </c>
      <c r="Z6" s="64">
        <f t="shared" ref="Z6:AH6" si="2">IF(Z8="-",NA(),Z8)</f>
        <v>138</v>
      </c>
      <c r="AA6" s="64">
        <f t="shared" si="2"/>
        <v>38.799999999999997</v>
      </c>
      <c r="AB6" s="64">
        <f t="shared" si="2"/>
        <v>95.1</v>
      </c>
      <c r="AC6" s="64">
        <f t="shared" si="2"/>
        <v>109.9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-257.39999999999998</v>
      </c>
      <c r="BG6" s="64">
        <f t="shared" ref="BG6:BO6" si="5">IF(BG8="-",NA(),BG8)</f>
        <v>29</v>
      </c>
      <c r="BH6" s="64">
        <f t="shared" si="5"/>
        <v>-89.1</v>
      </c>
      <c r="BI6" s="64">
        <f t="shared" si="5"/>
        <v>50</v>
      </c>
      <c r="BJ6" s="64">
        <f t="shared" si="5"/>
        <v>57.1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-5087</v>
      </c>
      <c r="BR6" s="65">
        <f t="shared" ref="BR6:BZ6" si="6">IF(BR8="-",NA(),BR8)</f>
        <v>1525</v>
      </c>
      <c r="BS6" s="65">
        <f t="shared" si="6"/>
        <v>-5844</v>
      </c>
      <c r="BT6" s="65">
        <f t="shared" si="6"/>
        <v>4080</v>
      </c>
      <c r="BU6" s="65">
        <f t="shared" si="6"/>
        <v>5344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116</v>
      </c>
      <c r="CM6" s="63">
        <f t="shared" ref="CM6:CN6" si="7">CM8</f>
        <v>122282</v>
      </c>
      <c r="CN6" s="63">
        <f t="shared" si="7"/>
        <v>15853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2018.3</v>
      </c>
      <c r="DA6" s="64">
        <f t="shared" ref="DA6:DI6" si="8">IF(DA8="-",NA(),DA8)</f>
        <v>769.2</v>
      </c>
      <c r="DB6" s="64">
        <f t="shared" si="8"/>
        <v>543.1</v>
      </c>
      <c r="DC6" s="64">
        <f t="shared" si="8"/>
        <v>382.2</v>
      </c>
      <c r="DD6" s="64">
        <f t="shared" si="8"/>
        <v>285.89999999999998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11.5</v>
      </c>
      <c r="DL6" s="64">
        <f t="shared" ref="DL6:DT6" si="9">IF(DL8="-",NA(),DL8)</f>
        <v>72.400000000000006</v>
      </c>
      <c r="DM6" s="64">
        <f t="shared" si="9"/>
        <v>77.599999999999994</v>
      </c>
      <c r="DN6" s="64">
        <f t="shared" si="9"/>
        <v>81.599999999999994</v>
      </c>
      <c r="DO6" s="64">
        <f t="shared" si="9"/>
        <v>85.5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2">
      <c r="A7" s="49" t="s">
        <v>117</v>
      </c>
      <c r="B7" s="60">
        <f t="shared" ref="B7:X7" si="10">B8</f>
        <v>2018</v>
      </c>
      <c r="C7" s="60">
        <f t="shared" si="10"/>
        <v>232122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愛知県　安城市</v>
      </c>
      <c r="I7" s="60" t="str">
        <f t="shared" si="10"/>
        <v>安城駅東駐車場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40</v>
      </c>
      <c r="S7" s="62" t="str">
        <f t="shared" si="10"/>
        <v>駅</v>
      </c>
      <c r="T7" s="62" t="str">
        <f t="shared" si="10"/>
        <v>無</v>
      </c>
      <c r="U7" s="63">
        <f t="shared" si="10"/>
        <v>1933</v>
      </c>
      <c r="V7" s="63">
        <f t="shared" si="10"/>
        <v>76</v>
      </c>
      <c r="W7" s="63">
        <f t="shared" si="10"/>
        <v>140</v>
      </c>
      <c r="X7" s="62" t="str">
        <f t="shared" si="10"/>
        <v>代行制</v>
      </c>
      <c r="Y7" s="64">
        <f>Y8</f>
        <v>28.2</v>
      </c>
      <c r="Z7" s="64">
        <f t="shared" ref="Z7:AH7" si="11">Z8</f>
        <v>138</v>
      </c>
      <c r="AA7" s="64">
        <f t="shared" si="11"/>
        <v>38.799999999999997</v>
      </c>
      <c r="AB7" s="64">
        <f t="shared" si="11"/>
        <v>95.1</v>
      </c>
      <c r="AC7" s="64">
        <f t="shared" si="11"/>
        <v>109.9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-257.39999999999998</v>
      </c>
      <c r="BG7" s="64">
        <f t="shared" ref="BG7:BO7" si="14">BG8</f>
        <v>29</v>
      </c>
      <c r="BH7" s="64">
        <f t="shared" si="14"/>
        <v>-89.1</v>
      </c>
      <c r="BI7" s="64">
        <f t="shared" si="14"/>
        <v>50</v>
      </c>
      <c r="BJ7" s="64">
        <f t="shared" si="14"/>
        <v>57.1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-5087</v>
      </c>
      <c r="BR7" s="65">
        <f t="shared" ref="BR7:BZ7" si="15">BR8</f>
        <v>1525</v>
      </c>
      <c r="BS7" s="65">
        <f t="shared" si="15"/>
        <v>-5844</v>
      </c>
      <c r="BT7" s="65">
        <f t="shared" si="15"/>
        <v>4080</v>
      </c>
      <c r="BU7" s="65">
        <f t="shared" si="15"/>
        <v>5344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119</v>
      </c>
      <c r="CL7" s="61"/>
      <c r="CM7" s="63">
        <f>CM8</f>
        <v>122282</v>
      </c>
      <c r="CN7" s="63">
        <f>CN8</f>
        <v>15853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120</v>
      </c>
      <c r="CY7" s="61"/>
      <c r="CZ7" s="64">
        <f>CZ8</f>
        <v>2018.3</v>
      </c>
      <c r="DA7" s="64">
        <f t="shared" ref="DA7:DI7" si="16">DA8</f>
        <v>769.2</v>
      </c>
      <c r="DB7" s="64">
        <f t="shared" si="16"/>
        <v>543.1</v>
      </c>
      <c r="DC7" s="64">
        <f t="shared" si="16"/>
        <v>382.2</v>
      </c>
      <c r="DD7" s="64">
        <f t="shared" si="16"/>
        <v>285.89999999999998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11.5</v>
      </c>
      <c r="DL7" s="64">
        <f t="shared" ref="DL7:DT7" si="17">DL8</f>
        <v>72.400000000000006</v>
      </c>
      <c r="DM7" s="64">
        <f t="shared" si="17"/>
        <v>77.599999999999994</v>
      </c>
      <c r="DN7" s="64">
        <f t="shared" si="17"/>
        <v>81.599999999999994</v>
      </c>
      <c r="DO7" s="64">
        <f t="shared" si="17"/>
        <v>85.5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2">
      <c r="A8" s="49"/>
      <c r="B8" s="67">
        <v>2018</v>
      </c>
      <c r="C8" s="67">
        <v>232122</v>
      </c>
      <c r="D8" s="67">
        <v>47</v>
      </c>
      <c r="E8" s="67">
        <v>14</v>
      </c>
      <c r="F8" s="67">
        <v>0</v>
      </c>
      <c r="G8" s="67">
        <v>3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40</v>
      </c>
      <c r="S8" s="69" t="s">
        <v>131</v>
      </c>
      <c r="T8" s="69" t="s">
        <v>132</v>
      </c>
      <c r="U8" s="70">
        <v>1933</v>
      </c>
      <c r="V8" s="70">
        <v>76</v>
      </c>
      <c r="W8" s="70">
        <v>140</v>
      </c>
      <c r="X8" s="69" t="s">
        <v>133</v>
      </c>
      <c r="Y8" s="71">
        <v>28.2</v>
      </c>
      <c r="Z8" s="71">
        <v>138</v>
      </c>
      <c r="AA8" s="71">
        <v>38.799999999999997</v>
      </c>
      <c r="AB8" s="71">
        <v>95.1</v>
      </c>
      <c r="AC8" s="71">
        <v>109.9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-257.39999999999998</v>
      </c>
      <c r="BG8" s="71">
        <v>29</v>
      </c>
      <c r="BH8" s="71">
        <v>-89.1</v>
      </c>
      <c r="BI8" s="71">
        <v>50</v>
      </c>
      <c r="BJ8" s="71">
        <v>57.1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-5087</v>
      </c>
      <c r="BR8" s="72">
        <v>1525</v>
      </c>
      <c r="BS8" s="72">
        <v>-5844</v>
      </c>
      <c r="BT8" s="73">
        <v>4080</v>
      </c>
      <c r="BU8" s="73">
        <v>5344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122282</v>
      </c>
      <c r="CN8" s="70">
        <v>15853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2018.3</v>
      </c>
      <c r="DA8" s="71">
        <v>769.2</v>
      </c>
      <c r="DB8" s="71">
        <v>543.1</v>
      </c>
      <c r="DC8" s="71">
        <v>382.2</v>
      </c>
      <c r="DD8" s="71">
        <v>285.89999999999998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11.5</v>
      </c>
      <c r="DL8" s="71">
        <v>72.400000000000006</v>
      </c>
      <c r="DM8" s="71">
        <v>77.599999999999994</v>
      </c>
      <c r="DN8" s="71">
        <v>81.599999999999994</v>
      </c>
      <c r="DO8" s="71">
        <v>85.5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佐伯 竜史</cp:lastModifiedBy>
  <cp:lastPrinted>2020-01-20T05:01:10Z</cp:lastPrinted>
  <dcterms:created xsi:type="dcterms:W3CDTF">2019-12-05T07:24:06Z</dcterms:created>
  <dcterms:modified xsi:type="dcterms:W3CDTF">2020-02-06T00:52:07Z</dcterms:modified>
  <cp:category/>
</cp:coreProperties>
</file>