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O8zIxUQHNhOgikb+F8/kKDy1f4fSn9WE3Uq/flr7Ttm1gcTp6cgoFXdYFjlgDk+6cGOzD944cavZdlry3Kpw1Q==" workbookSaltValue="5AQhEkEXqkRhoIeGqa9/W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BZ51" i="4"/>
  <c r="LT76" i="4"/>
  <c r="GQ51" i="4"/>
  <c r="LH30" i="4"/>
  <c r="GQ30" i="4"/>
  <c r="IE76" i="4"/>
  <c r="BZ30" i="4"/>
  <c r="FX30" i="4"/>
  <c r="BG30" i="4"/>
  <c r="BG51" i="4"/>
  <c r="AV76" i="4"/>
  <c r="KO51" i="4"/>
  <c r="LE76" i="4"/>
  <c r="FX51" i="4"/>
  <c r="KO30" i="4"/>
  <c r="HP76" i="4"/>
  <c r="KP76" i="4"/>
  <c r="HA76" i="4"/>
  <c r="AN51" i="4"/>
  <c r="FE30" i="4"/>
  <c r="AG76" i="4"/>
  <c r="JV30" i="4"/>
  <c r="AN30" i="4"/>
  <c r="FE51" i="4"/>
  <c r="JV51" i="4"/>
  <c r="JC51" i="4"/>
  <c r="KA76" i="4"/>
  <c r="EL51" i="4"/>
  <c r="JC30" i="4"/>
  <c r="U30" i="4"/>
  <c r="R76" i="4"/>
  <c r="GL76" i="4"/>
  <c r="U51" i="4"/>
  <c r="EL30"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<sst xmlns="http://schemas.openxmlformats.org/spreadsheetml/2006/main" count="278" uniqueCount="128">
  <si>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</si>
  <si>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</si>
  <si>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</si>
  <si>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</si>
  <si>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</si>
  <si>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</si>
  <si>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</si>
  <si>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</si>
  <si>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</si>
  <si>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</si>
  <si>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</si>
  <si>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</si>
  <si>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</si>
  <si>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</si>
  <si>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</si>
  <si>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</si>
  <si>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</si>
  <si>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</si>
  <si>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</si>
  <si>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</si>
  <si>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</si>
  <si>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</si>
  <si>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</si>
  <si>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</si>
  <si>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</si>
  <si>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</si>
  <si>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</si>
  <si>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</si>
  <si>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</si>
  <si>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</si>
  <si>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</si>
  <si>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</si>
  <si>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</si>
  <si>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</si>
  <si>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</si>
  <si>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</si>
  <si>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</si>
  <si>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</si>
  <si>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</si>
  <si>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</si>
  <si>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</si>
  <si>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</si>
  <si>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</si>
  <si>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</si>
  <si>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</si>
  <si>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</si>
  <si>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</si>
  <si>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</si>
  <si>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</si>
  <si>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</si>
  <si>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</si>
  <si>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</si>
  <si>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</si>
  <si>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</si>
  <si>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</si>
  <si>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</si>
  <si>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</si>
  <si>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</si>
  <si>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</si>
  <si>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</si>
  <si>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</si>
  <si>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</si>
  <si>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</si>
  <si>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</si>
  <si>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</si>
  <si>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</si>
  <si>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</si>
  <si>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</si>
  <si>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</si>
  <si>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</si>
  <si>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</si>
  <si>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</si>
  <si>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</si>
  <si>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</si>
  <si>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</si>
  <si>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</si>
  <si>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</si>
  <si>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</si>
  <si>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</si>
  <si>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</si>
  <si>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</si>
  <si>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</si>
  <si>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</si>
  <si>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</si>
  <si>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</si>
  <si>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</si>
  <si>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</si>
  <si>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</si>
  <si>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</si>
  <si>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</si>
  <si>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</si>
  <si>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</si>
  <si>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</si>
  <si>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</si>
  <si>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</si>
  <si>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</si>
  <si>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</si>
  <si>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</si>
  <si>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</si>
  <si>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</si>
  <si>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</si>
  <si>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</si>
  <si>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</si>
  <si>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</si>
  <si>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</si>
  <si>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</si>
  <si>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</si>
  <si>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新安城駅南駐車場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</si>
  <si>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</si>
  <si>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</si>
  <si>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</si>
  <si>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</si>
  <si>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</si>
  <si>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</si>
  <si>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</si>
  <si>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</si>
  <si>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</si>
  <si>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</si>
  <si>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</si>
  <si>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</si>
  <si>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</si>
  <si>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</si>
  <si>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</si>
  <si>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</si>
  <si>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H26からH27にかけて、他会計補助金により改修工事を行い、平面駐車場から１階２層の立体駐車場となった。駐車場向かいに位置する病院関係の利用が多く、H28以降は①収益的収支比率及び④売上高GOP比率は平均を上回っており、⑤EBITDAは平均を下回っているが乖離幅が縮小されている。
</t>
    <rPh sb="77" eb="79">
      <t>イコウ</t>
    </rPh>
    <rPh sb="88" eb="89">
      <t>オヨ</t>
    </rPh>
    <rPh sb="91" eb="93">
      <t>ウリアゲ</t>
    </rPh>
    <rPh sb="93" eb="94">
      <t>ダカ</t>
    </rPh>
    <rPh sb="97" eb="99">
      <t>ヒリツ</t>
    </rPh>
    <rPh sb="100" eb="102">
      <t>ヘイキン</t>
    </rPh>
    <rPh sb="103" eb="105">
      <t>ウワマワ</t>
    </rPh>
    <rPh sb="118" eb="120">
      <t>ヘイキン</t>
    </rPh>
    <rPh sb="121" eb="123">
      <t>シタマワ</t>
    </rPh>
    <rPh sb="128" eb="131">
      <t>カイリハバ</t>
    </rPh>
    <rPh sb="132" eb="134">
      <t>シュクショウ</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</si>
  <si>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</si>
  <si>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病院利用が多いため、短時間利用が多いが、⑪稼働率について、平均値と比べ低くなっている。H26からH27に改修工事を行った影響で特に低くなっているが、他の期間は平均値とほぼ同程度となっている。市主要病院が周辺にあり、利用者の傾向として病院利用が目的であるため、駐車場としてのニーズはあると考えられる。
</t>
    <rPh sb="0" eb="2">
      <t>ビョウイン</t>
    </rPh>
    <rPh sb="2" eb="4">
      <t>リヨウ</t>
    </rPh>
    <rPh sb="5" eb="6">
      <t>オオ</t>
    </rPh>
    <rPh sb="10" eb="13">
      <t>タンジカン</t>
    </rPh>
    <rPh sb="13" eb="15">
      <t>リヨウ</t>
    </rPh>
    <rPh sb="16" eb="17">
      <t>オオ</t>
    </rPh>
    <rPh sb="63" eb="64">
      <t>トク</t>
    </rPh>
    <rPh sb="65" eb="66">
      <t>ヒク</t>
    </rPh>
    <rPh sb="74" eb="75">
      <t>ホカ</t>
    </rPh>
    <rPh sb="76" eb="78">
      <t>キカン</t>
    </rPh>
    <rPh sb="79" eb="82">
      <t>ヘイキンチ</t>
    </rPh>
    <rPh sb="85" eb="88">
      <t>ドウテイド</t>
    </rPh>
    <rPh sb="98" eb="100">
      <t>ビョウイン</t>
    </rPh>
    <rPh sb="116" eb="118">
      <t>ビョウイン</t>
    </rPh>
    <rPh sb="118" eb="120">
      <t>リヨウ</t>
    </rPh>
    <phoneticPr fontId="5"/>
  </si>
  <si>
    <t>収益等は平均値より低い部分が見受けられるものの、他会計補助金等に頼ることなく概ね黒字経営を続けられている。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経営戦略についてはR2年度に策定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</si>
</sst>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158.30000000000001</c:v>
                </c:pt>
                <c:pt idx="1">
                  <c:v>116.9</c:v>
                </c:pt>
                <c:pt idx="2">
                  <c:v>190.7</c:v>
                </c:pt>
                <c:pt idx="3">
                  <c:v>242.2</c:v>
                </c:pt>
                <c:pt idx="4">
                  <c:v>237</c:v>
                </c:pt>
              </c:numCache>
            </c:numRef>
          </c:val>
          <c:extLst>
            <c:ext xmlns:c16="http://schemas.microsoft.com/office/drawing/2014/chart" uri="{C3380CC4-5D6E-409C-BE32-E72D297353CC}">
              <c16:uniqueId val="{00000000-1667-4EAB-BB3A-47A37504C8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1667-4EAB-BB3A-47A37504C84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5B-400E-AEF5-D4C5FE3AE35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E05B-400E-AEF5-D4C5FE3AE35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B4C-44DB-9634-85695B7EBC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B4C-44DB-9634-85695B7EBC6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F41-4CA7-823E-13D10FD7179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41-4CA7-823E-13D10FD7179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D8-4070-8251-81E48275161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9DD8-4070-8251-81E48275161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B92-4258-B4EB-15813E514B1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5B92-4258-B4EB-15813E514B1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80.400000000000006</c:v>
                </c:pt>
                <c:pt idx="1">
                  <c:v>92.1</c:v>
                </c:pt>
                <c:pt idx="2">
                  <c:v>125.7</c:v>
                </c:pt>
                <c:pt idx="3">
                  <c:v>142.9</c:v>
                </c:pt>
                <c:pt idx="4">
                  <c:v>146.80000000000001</c:v>
                </c:pt>
              </c:numCache>
            </c:numRef>
          </c:val>
          <c:extLst>
            <c:ext xmlns:c16="http://schemas.microsoft.com/office/drawing/2014/chart" uri="{C3380CC4-5D6E-409C-BE32-E72D297353CC}">
              <c16:uniqueId val="{00000000-55E4-4A07-B123-96ABE31D6BD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55E4-4A07-B123-96ABE31D6BD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36.799999999999997</c:v>
                </c:pt>
                <c:pt idx="1">
                  <c:v>14.1</c:v>
                </c:pt>
                <c:pt idx="2">
                  <c:v>47.6</c:v>
                </c:pt>
                <c:pt idx="3">
                  <c:v>58.7</c:v>
                </c:pt>
                <c:pt idx="4">
                  <c:v>57.8</c:v>
                </c:pt>
              </c:numCache>
            </c:numRef>
          </c:val>
          <c:extLst>
            <c:ext xmlns:c16="http://schemas.microsoft.com/office/drawing/2014/chart" uri="{C3380CC4-5D6E-409C-BE32-E72D297353CC}">
              <c16:uniqueId val="{00000000-E6CA-43B4-8408-2966A72C81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E6CA-43B4-8408-2966A72C811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4872</c:v>
                </c:pt>
                <c:pt idx="1">
                  <c:v>3711</c:v>
                </c:pt>
                <c:pt idx="2">
                  <c:v>14693</c:v>
                </c:pt>
                <c:pt idx="3">
                  <c:v>20653</c:v>
                </c:pt>
                <c:pt idx="4">
                  <c:v>21051</c:v>
                </c:pt>
              </c:numCache>
            </c:numRef>
          </c:val>
          <c:extLst>
            <c:ext xmlns:c16="http://schemas.microsoft.com/office/drawing/2014/chart" uri="{C3380CC4-5D6E-409C-BE32-E72D297353CC}">
              <c16:uniqueId val="{00000000-2FAE-4C90-853B-13F50B13AB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2FAE-4C90-853B-13F50B13ABE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新安城駅南駐車場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158.30000000000001</v>
      </c>
      <c r="V31" s="118"/>
      <c r="W31" s="118"/>
      <c r="X31" s="118"/>
      <c r="Y31" s="118"/>
      <c r="Z31" s="118"/>
      <c r="AA31" s="118"/>
      <c r="AB31" s="118"/>
      <c r="AC31" s="118"/>
      <c r="AD31" s="118"/>
      <c r="AE31" s="118"/>
      <c r="AF31" s="118"/>
      <c r="AG31" s="118"/>
      <c r="AH31" s="118"/>
      <c r="AI31" s="118"/>
      <c r="AJ31" s="118"/>
      <c r="AK31" s="118"/>
      <c r="AL31" s="118"/>
      <c r="AM31" s="118"/>
      <c r="AN31" s="118">
        <f>データ!Z7</f>
        <v>116.9</v>
      </c>
      <c r="AO31" s="118"/>
      <c r="AP31" s="118"/>
      <c r="AQ31" s="118"/>
      <c r="AR31" s="118"/>
      <c r="AS31" s="118"/>
      <c r="AT31" s="118"/>
      <c r="AU31" s="118"/>
      <c r="AV31" s="118"/>
      <c r="AW31" s="118"/>
      <c r="AX31" s="118"/>
      <c r="AY31" s="118"/>
      <c r="AZ31" s="118"/>
      <c r="BA31" s="118"/>
      <c r="BB31" s="118"/>
      <c r="BC31" s="118"/>
      <c r="BD31" s="118"/>
      <c r="BE31" s="118"/>
      <c r="BF31" s="118"/>
      <c r="BG31" s="118">
        <f>データ!AA7</f>
        <v>190.7</v>
      </c>
      <c r="BH31" s="118"/>
      <c r="BI31" s="118"/>
      <c r="BJ31" s="118"/>
      <c r="BK31" s="118"/>
      <c r="BL31" s="118"/>
      <c r="BM31" s="118"/>
      <c r="BN31" s="118"/>
      <c r="BO31" s="118"/>
      <c r="BP31" s="118"/>
      <c r="BQ31" s="118"/>
      <c r="BR31" s="118"/>
      <c r="BS31" s="118"/>
      <c r="BT31" s="118"/>
      <c r="BU31" s="118"/>
      <c r="BV31" s="118"/>
      <c r="BW31" s="118"/>
      <c r="BX31" s="118"/>
      <c r="BY31" s="118"/>
      <c r="BZ31" s="118">
        <f>データ!AB7</f>
        <v>242.2</v>
      </c>
      <c r="CA31" s="118"/>
      <c r="CB31" s="118"/>
      <c r="CC31" s="118"/>
      <c r="CD31" s="118"/>
      <c r="CE31" s="118"/>
      <c r="CF31" s="118"/>
      <c r="CG31" s="118"/>
      <c r="CH31" s="118"/>
      <c r="CI31" s="118"/>
      <c r="CJ31" s="118"/>
      <c r="CK31" s="118"/>
      <c r="CL31" s="118"/>
      <c r="CM31" s="118"/>
      <c r="CN31" s="118"/>
      <c r="CO31" s="118"/>
      <c r="CP31" s="118"/>
      <c r="CQ31" s="118"/>
      <c r="CR31" s="118"/>
      <c r="CS31" s="118">
        <f>データ!AC7</f>
        <v>237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80.400000000000006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92.1</v>
      </c>
      <c r="JW31" s="120"/>
      <c r="JX31" s="120"/>
      <c r="JY31" s="120"/>
      <c r="JZ31" s="120"/>
      <c r="KA31" s="120"/>
      <c r="KB31" s="120"/>
      <c r="KC31" s="120"/>
      <c r="KD31" s="120"/>
      <c r="KE31" s="120"/>
      <c r="KF31" s="120"/>
      <c r="KG31" s="120"/>
      <c r="KH31" s="120"/>
      <c r="KI31" s="120"/>
      <c r="KJ31" s="120"/>
      <c r="KK31" s="120"/>
      <c r="KL31" s="120"/>
      <c r="KM31" s="120"/>
      <c r="KN31" s="121"/>
      <c r="KO31" s="119">
        <f>データ!DM7</f>
        <v>125.7</v>
      </c>
      <c r="KP31" s="120"/>
      <c r="KQ31" s="120"/>
      <c r="KR31" s="120"/>
      <c r="KS31" s="120"/>
      <c r="KT31" s="120"/>
      <c r="KU31" s="120"/>
      <c r="KV31" s="120"/>
      <c r="KW31" s="120"/>
      <c r="KX31" s="120"/>
      <c r="KY31" s="120"/>
      <c r="KZ31" s="120"/>
      <c r="LA31" s="120"/>
      <c r="LB31" s="120"/>
      <c r="LC31" s="120"/>
      <c r="LD31" s="120"/>
      <c r="LE31" s="120"/>
      <c r="LF31" s="120"/>
      <c r="LG31" s="121"/>
      <c r="LH31" s="119">
        <f>データ!DN7</f>
        <v>142.9</v>
      </c>
      <c r="LI31" s="120"/>
      <c r="LJ31" s="120"/>
      <c r="LK31" s="120"/>
      <c r="LL31" s="120"/>
      <c r="LM31" s="120"/>
      <c r="LN31" s="120"/>
      <c r="LO31" s="120"/>
      <c r="LP31" s="120"/>
      <c r="LQ31" s="120"/>
      <c r="LR31" s="120"/>
      <c r="LS31" s="120"/>
      <c r="LT31" s="120"/>
      <c r="LU31" s="120"/>
      <c r="LV31" s="120"/>
      <c r="LW31" s="120"/>
      <c r="LX31" s="120"/>
      <c r="LY31" s="120"/>
      <c r="LZ31" s="121"/>
      <c r="MA31" s="119">
        <f>データ!DO7</f>
        <v>146.80000000000001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36.799999999999997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14.1</v>
      </c>
      <c r="FF52" s="118"/>
      <c r="FG52" s="118"/>
      <c r="FH52" s="118"/>
      <c r="FI52" s="118"/>
      <c r="FJ52" s="118"/>
      <c r="FK52" s="118"/>
      <c r="FL52" s="118"/>
      <c r="FM52" s="118"/>
      <c r="FN52" s="118"/>
      <c r="FO52" s="118"/>
      <c r="FP52" s="118"/>
      <c r="FQ52" s="118"/>
      <c r="FR52" s="118"/>
      <c r="FS52" s="118"/>
      <c r="FT52" s="118"/>
      <c r="FU52" s="118"/>
      <c r="FV52" s="118"/>
      <c r="FW52" s="118"/>
      <c r="FX52" s="118">
        <f>データ!BH7</f>
        <v>47.6</v>
      </c>
      <c r="FY52" s="118"/>
      <c r="FZ52" s="118"/>
      <c r="GA52" s="118"/>
      <c r="GB52" s="118"/>
      <c r="GC52" s="118"/>
      <c r="GD52" s="118"/>
      <c r="GE52" s="118"/>
      <c r="GF52" s="118"/>
      <c r="GG52" s="118"/>
      <c r="GH52" s="118"/>
      <c r="GI52" s="118"/>
      <c r="GJ52" s="118"/>
      <c r="GK52" s="118"/>
      <c r="GL52" s="118"/>
      <c r="GM52" s="118"/>
      <c r="GN52" s="118"/>
      <c r="GO52" s="118"/>
      <c r="GP52" s="118"/>
      <c r="GQ52" s="118">
        <f>データ!BI7</f>
        <v>58.7</v>
      </c>
      <c r="GR52" s="118"/>
      <c r="GS52" s="118"/>
      <c r="GT52" s="118"/>
      <c r="GU52" s="118"/>
      <c r="GV52" s="118"/>
      <c r="GW52" s="118"/>
      <c r="GX52" s="118"/>
      <c r="GY52" s="118"/>
      <c r="GZ52" s="118"/>
      <c r="HA52" s="118"/>
      <c r="HB52" s="118"/>
      <c r="HC52" s="118"/>
      <c r="HD52" s="118"/>
      <c r="HE52" s="118"/>
      <c r="HF52" s="118"/>
      <c r="HG52" s="118"/>
      <c r="HH52" s="118"/>
      <c r="HI52" s="118"/>
      <c r="HJ52" s="118">
        <f>データ!BJ7</f>
        <v>57.8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4872</v>
      </c>
      <c r="JD52" s="125"/>
      <c r="JE52" s="125"/>
      <c r="JF52" s="125"/>
      <c r="JG52" s="125"/>
      <c r="JH52" s="125"/>
      <c r="JI52" s="125"/>
      <c r="JJ52" s="125"/>
      <c r="JK52" s="125"/>
      <c r="JL52" s="125"/>
      <c r="JM52" s="125"/>
      <c r="JN52" s="125"/>
      <c r="JO52" s="125"/>
      <c r="JP52" s="125"/>
      <c r="JQ52" s="125"/>
      <c r="JR52" s="125"/>
      <c r="JS52" s="125"/>
      <c r="JT52" s="125"/>
      <c r="JU52" s="125"/>
      <c r="JV52" s="125">
        <f>データ!BR7</f>
        <v>3711</v>
      </c>
      <c r="JW52" s="125"/>
      <c r="JX52" s="125"/>
      <c r="JY52" s="125"/>
      <c r="JZ52" s="125"/>
      <c r="KA52" s="125"/>
      <c r="KB52" s="125"/>
      <c r="KC52" s="125"/>
      <c r="KD52" s="125"/>
      <c r="KE52" s="125"/>
      <c r="KF52" s="125"/>
      <c r="KG52" s="125"/>
      <c r="KH52" s="125"/>
      <c r="KI52" s="125"/>
      <c r="KJ52" s="125"/>
      <c r="KK52" s="125"/>
      <c r="KL52" s="125"/>
      <c r="KM52" s="125"/>
      <c r="KN52" s="125"/>
      <c r="KO52" s="125">
        <f>データ!BS7</f>
        <v>14693</v>
      </c>
      <c r="KP52" s="125"/>
      <c r="KQ52" s="125"/>
      <c r="KR52" s="125"/>
      <c r="KS52" s="125"/>
      <c r="KT52" s="125"/>
      <c r="KU52" s="125"/>
      <c r="KV52" s="125"/>
      <c r="KW52" s="125"/>
      <c r="KX52" s="125"/>
      <c r="KY52" s="125"/>
      <c r="KZ52" s="125"/>
      <c r="LA52" s="125"/>
      <c r="LB52" s="125"/>
      <c r="LC52" s="125"/>
      <c r="LD52" s="125"/>
      <c r="LE52" s="125"/>
      <c r="LF52" s="125"/>
      <c r="LG52" s="125"/>
      <c r="LH52" s="125">
        <f>データ!BT7</f>
        <v>20653</v>
      </c>
      <c r="LI52" s="125"/>
      <c r="LJ52" s="125"/>
      <c r="LK52" s="125"/>
      <c r="LL52" s="125"/>
      <c r="LM52" s="125"/>
      <c r="LN52" s="125"/>
      <c r="LO52" s="125"/>
      <c r="LP52" s="125"/>
      <c r="LQ52" s="125"/>
      <c r="LR52" s="125"/>
      <c r="LS52" s="125"/>
      <c r="LT52" s="125"/>
      <c r="LU52" s="125"/>
      <c r="LV52" s="125"/>
      <c r="LW52" s="125"/>
      <c r="LX52" s="125"/>
      <c r="LY52" s="125"/>
      <c r="LZ52" s="125"/>
      <c r="MA52" s="125">
        <f>データ!BU7</f>
        <v>21051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479347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58405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XpGzaNDwnoLFF+JRQAo32I3zj8DuC7n//IEv22UFXDmh5KvSpzDFwvlt1VZW5M7FcmgDG+/a5Jv4K63A6vshA==" saltValue="93Sa/XyrD3bEIWRiJzLTu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101</v>
      </c>
      <c r="B6" s="60">
        <f>B8</f>
        <v>2018</v>
      </c>
      <c r="C6" s="60">
        <f t="shared" ref="C6:X6" si="1">C8</f>
        <v>232122</v>
      </c>
      <c r="D6" s="60">
        <f t="shared" si="1"/>
        <v>47</v>
      </c>
      <c r="E6" s="60">
        <f t="shared" si="1"/>
        <v>14</v>
      </c>
      <c r="F6" s="60">
        <f t="shared" si="1"/>
        <v>0</v>
      </c>
      <c r="G6" s="60">
        <f t="shared" si="1"/>
        <v>16</v>
      </c>
      <c r="H6" s="60" t="str">
        <f>SUBSTITUTE(H8,"　","")</f>
        <v>愛知県安城市</v>
      </c>
      <c r="I6" s="60" t="str">
        <f t="shared" si="1"/>
        <v>新安城駅南駐車場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13</v>
      </c>
      <c r="S6" s="62" t="str">
        <f t="shared" si="1"/>
        <v>公共施設</v>
      </c>
      <c r="T6" s="62" t="str">
        <f t="shared" si="1"/>
        <v>無</v>
      </c>
      <c r="U6" s="63">
        <f t="shared" si="1"/>
        <v>8710</v>
      </c>
      <c r="V6" s="63">
        <f t="shared" si="1"/>
        <v>280</v>
      </c>
      <c r="W6" s="63">
        <f t="shared" si="1"/>
        <v>100</v>
      </c>
      <c r="X6" s="62" t="str">
        <f t="shared" si="1"/>
        <v>代行制</v>
      </c>
      <c r="Y6" s="64">
        <f>IF(Y8="-",NA(),Y8)</f>
        <v>158.30000000000001</v>
      </c>
      <c r="Z6" s="64">
        <f t="shared" ref="Z6:AH6" si="2">IF(Z8="-",NA(),Z8)</f>
        <v>116.9</v>
      </c>
      <c r="AA6" s="64">
        <f t="shared" si="2"/>
        <v>190.7</v>
      </c>
      <c r="AB6" s="64">
        <f t="shared" si="2"/>
        <v>242.2</v>
      </c>
      <c r="AC6" s="64">
        <f t="shared" si="2"/>
        <v>237</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36.799999999999997</v>
      </c>
      <c r="BG6" s="64">
        <f t="shared" ref="BG6:BO6" si="5">IF(BG8="-",NA(),BG8)</f>
        <v>14.1</v>
      </c>
      <c r="BH6" s="64">
        <f t="shared" si="5"/>
        <v>47.6</v>
      </c>
      <c r="BI6" s="64">
        <f t="shared" si="5"/>
        <v>58.7</v>
      </c>
      <c r="BJ6" s="64">
        <f t="shared" si="5"/>
        <v>57.8</v>
      </c>
      <c r="BK6" s="64">
        <f t="shared" si="5"/>
        <v>29.9</v>
      </c>
      <c r="BL6" s="64">
        <f t="shared" si="5"/>
        <v>36.1</v>
      </c>
      <c r="BM6" s="64">
        <f t="shared" si="5"/>
        <v>33.9</v>
      </c>
      <c r="BN6" s="64">
        <f t="shared" si="5"/>
        <v>26.5</v>
      </c>
      <c r="BO6" s="64">
        <f t="shared" si="5"/>
        <v>42.1</v>
      </c>
      <c r="BP6" s="61" t="str">
        <f>IF(BP8="-","",IF(BP8="-","【-】","【"&amp;SUBSTITUTE(TEXT(BP8,"#,##0.0"),"-","△")&amp;"】"))</f>
        <v>【26.3】</v>
      </c>
      <c r="BQ6" s="65">
        <f>IF(BQ8="-",NA(),BQ8)</f>
        <v>4872</v>
      </c>
      <c r="BR6" s="65">
        <f t="shared" ref="BR6:BZ6" si="6">IF(BR8="-",NA(),BR8)</f>
        <v>3711</v>
      </c>
      <c r="BS6" s="65">
        <f t="shared" si="6"/>
        <v>14693</v>
      </c>
      <c r="BT6" s="65">
        <f t="shared" si="6"/>
        <v>20653</v>
      </c>
      <c r="BU6" s="65">
        <f t="shared" si="6"/>
        <v>21051</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102</v>
      </c>
      <c r="CM6" s="63">
        <f t="shared" ref="CM6:CN6" si="7">CM8</f>
        <v>479347</v>
      </c>
      <c r="CN6" s="63">
        <f t="shared" si="7"/>
        <v>58405</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80.400000000000006</v>
      </c>
      <c r="DL6" s="64">
        <f t="shared" ref="DL6:DT6" si="9">IF(DL8="-",NA(),DL8)</f>
        <v>92.1</v>
      </c>
      <c r="DM6" s="64">
        <f t="shared" si="9"/>
        <v>125.7</v>
      </c>
      <c r="DN6" s="64">
        <f t="shared" si="9"/>
        <v>142.9</v>
      </c>
      <c r="DO6" s="64">
        <f t="shared" si="9"/>
        <v>146.80000000000001</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2">
      <c r="A7" s="49" t="s">
        <v>104</v>
      </c>
      <c r="B7" s="60">
        <f t="shared" ref="B7:X7" si="10">B8</f>
        <v>2018</v>
      </c>
      <c r="C7" s="60">
        <f t="shared" si="10"/>
        <v>232122</v>
      </c>
      <c r="D7" s="60">
        <f t="shared" si="10"/>
        <v>47</v>
      </c>
      <c r="E7" s="60">
        <f t="shared" si="10"/>
        <v>14</v>
      </c>
      <c r="F7" s="60">
        <f t="shared" si="10"/>
        <v>0</v>
      </c>
      <c r="G7" s="60">
        <f t="shared" si="10"/>
        <v>16</v>
      </c>
      <c r="H7" s="60" t="str">
        <f t="shared" si="10"/>
        <v>愛知県　安城市</v>
      </c>
      <c r="I7" s="60" t="str">
        <f t="shared" si="10"/>
        <v>新安城駅南駐車場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13</v>
      </c>
      <c r="S7" s="62" t="str">
        <f t="shared" si="10"/>
        <v>公共施設</v>
      </c>
      <c r="T7" s="62" t="str">
        <f t="shared" si="10"/>
        <v>無</v>
      </c>
      <c r="U7" s="63">
        <f t="shared" si="10"/>
        <v>8710</v>
      </c>
      <c r="V7" s="63">
        <f t="shared" si="10"/>
        <v>280</v>
      </c>
      <c r="W7" s="63">
        <f t="shared" si="10"/>
        <v>100</v>
      </c>
      <c r="X7" s="62" t="str">
        <f t="shared" si="10"/>
        <v>代行制</v>
      </c>
      <c r="Y7" s="64">
        <f>Y8</f>
        <v>158.30000000000001</v>
      </c>
      <c r="Z7" s="64">
        <f t="shared" ref="Z7:AH7" si="11">Z8</f>
        <v>116.9</v>
      </c>
      <c r="AA7" s="64">
        <f t="shared" si="11"/>
        <v>190.7</v>
      </c>
      <c r="AB7" s="64">
        <f t="shared" si="11"/>
        <v>242.2</v>
      </c>
      <c r="AC7" s="64">
        <f t="shared" si="11"/>
        <v>237</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36.799999999999997</v>
      </c>
      <c r="BG7" s="64">
        <f t="shared" ref="BG7:BO7" si="14">BG8</f>
        <v>14.1</v>
      </c>
      <c r="BH7" s="64">
        <f t="shared" si="14"/>
        <v>47.6</v>
      </c>
      <c r="BI7" s="64">
        <f t="shared" si="14"/>
        <v>58.7</v>
      </c>
      <c r="BJ7" s="64">
        <f t="shared" si="14"/>
        <v>57.8</v>
      </c>
      <c r="BK7" s="64">
        <f t="shared" si="14"/>
        <v>29.9</v>
      </c>
      <c r="BL7" s="64">
        <f t="shared" si="14"/>
        <v>36.1</v>
      </c>
      <c r="BM7" s="64">
        <f t="shared" si="14"/>
        <v>33.9</v>
      </c>
      <c r="BN7" s="64">
        <f t="shared" si="14"/>
        <v>26.5</v>
      </c>
      <c r="BO7" s="64">
        <f t="shared" si="14"/>
        <v>42.1</v>
      </c>
      <c r="BP7" s="61"/>
      <c r="BQ7" s="65">
        <f>BQ8</f>
        <v>4872</v>
      </c>
      <c r="BR7" s="65">
        <f t="shared" ref="BR7:BZ7" si="15">BR8</f>
        <v>3711</v>
      </c>
      <c r="BS7" s="65">
        <f t="shared" si="15"/>
        <v>14693</v>
      </c>
      <c r="BT7" s="65">
        <f t="shared" si="15"/>
        <v>20653</v>
      </c>
      <c r="BU7" s="65">
        <f t="shared" si="15"/>
        <v>21051</v>
      </c>
      <c r="BV7" s="65">
        <f t="shared" si="15"/>
        <v>18295</v>
      </c>
      <c r="BW7" s="65">
        <f t="shared" si="15"/>
        <v>22959</v>
      </c>
      <c r="BX7" s="65">
        <f t="shared" si="15"/>
        <v>22148</v>
      </c>
      <c r="BY7" s="65">
        <f t="shared" si="15"/>
        <v>24086</v>
      </c>
      <c r="BZ7" s="65">
        <f t="shared" si="15"/>
        <v>23885</v>
      </c>
      <c r="CA7" s="63"/>
      <c r="CB7" s="64" t="s">
        <v>105</v>
      </c>
      <c r="CC7" s="64" t="s">
        <v>105</v>
      </c>
      <c r="CD7" s="64" t="s">
        <v>105</v>
      </c>
      <c r="CE7" s="64" t="s">
        <v>105</v>
      </c>
      <c r="CF7" s="64" t="s">
        <v>105</v>
      </c>
      <c r="CG7" s="64" t="s">
        <v>105</v>
      </c>
      <c r="CH7" s="64" t="s">
        <v>105</v>
      </c>
      <c r="CI7" s="64" t="s">
        <v>105</v>
      </c>
      <c r="CJ7" s="64" t="s">
        <v>105</v>
      </c>
      <c r="CK7" s="64" t="s">
        <v>102</v>
      </c>
      <c r="CL7" s="61"/>
      <c r="CM7" s="63">
        <f>CM8</f>
        <v>479347</v>
      </c>
      <c r="CN7" s="63">
        <f>CN8</f>
        <v>58405</v>
      </c>
      <c r="CO7" s="64" t="s">
        <v>105</v>
      </c>
      <c r="CP7" s="64" t="s">
        <v>105</v>
      </c>
      <c r="CQ7" s="64" t="s">
        <v>105</v>
      </c>
      <c r="CR7" s="64" t="s">
        <v>105</v>
      </c>
      <c r="CS7" s="64" t="s">
        <v>105</v>
      </c>
      <c r="CT7" s="64" t="s">
        <v>105</v>
      </c>
      <c r="CU7" s="64" t="s">
        <v>105</v>
      </c>
      <c r="CV7" s="64" t="s">
        <v>105</v>
      </c>
      <c r="CW7" s="64" t="s">
        <v>105</v>
      </c>
      <c r="CX7" s="64" t="s">
        <v>102</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80.400000000000006</v>
      </c>
      <c r="DL7" s="64">
        <f t="shared" ref="DL7:DT7" si="17">DL8</f>
        <v>92.1</v>
      </c>
      <c r="DM7" s="64">
        <f t="shared" si="17"/>
        <v>125.7</v>
      </c>
      <c r="DN7" s="64">
        <f t="shared" si="17"/>
        <v>142.9</v>
      </c>
      <c r="DO7" s="64">
        <f t="shared" si="17"/>
        <v>146.80000000000001</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2">
      <c r="A8" s="49"/>
      <c r="B8" s="67">
        <v>2018</v>
      </c>
      <c r="C8" s="67">
        <v>232122</v>
      </c>
      <c r="D8" s="67">
        <v>47</v>
      </c>
      <c r="E8" s="67">
        <v>14</v>
      </c>
      <c r="F8" s="67">
        <v>0</v>
      </c>
      <c r="G8" s="67">
        <v>16</v>
      </c>
      <c r="H8" s="67" t="s">
        <v>106</v>
      </c>
      <c r="I8" s="67" t="s">
        <v>107</v>
      </c>
      <c r="J8" s="67" t="s">
        <v>108</v>
      </c>
      <c r="K8" s="67" t="s">
        <v>109</v>
      </c>
      <c r="L8" s="67" t="s">
        <v>110</v>
      </c>
      <c r="M8" s="67" t="s">
        <v>111</v>
      </c>
      <c r="N8" s="67" t="s">
        <v>112</v>
      </c>
      <c r="O8" s="68" t="s">
        <v>113</v>
      </c>
      <c r="P8" s="69" t="s">
        <v>114</v>
      </c>
      <c r="Q8" s="69" t="s">
        <v>115</v>
      </c>
      <c r="R8" s="70">
        <v>13</v>
      </c>
      <c r="S8" s="69" t="s">
        <v>116</v>
      </c>
      <c r="T8" s="69" t="s">
        <v>117</v>
      </c>
      <c r="U8" s="70">
        <v>8710</v>
      </c>
      <c r="V8" s="70">
        <v>280</v>
      </c>
      <c r="W8" s="70">
        <v>100</v>
      </c>
      <c r="X8" s="69" t="s">
        <v>118</v>
      </c>
      <c r="Y8" s="71">
        <v>158.30000000000001</v>
      </c>
      <c r="Z8" s="71">
        <v>116.9</v>
      </c>
      <c r="AA8" s="71">
        <v>190.7</v>
      </c>
      <c r="AB8" s="71">
        <v>242.2</v>
      </c>
      <c r="AC8" s="71">
        <v>237</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36.799999999999997</v>
      </c>
      <c r="BG8" s="71">
        <v>14.1</v>
      </c>
      <c r="BH8" s="71">
        <v>47.6</v>
      </c>
      <c r="BI8" s="71">
        <v>58.7</v>
      </c>
      <c r="BJ8" s="71">
        <v>57.8</v>
      </c>
      <c r="BK8" s="71">
        <v>29.9</v>
      </c>
      <c r="BL8" s="71">
        <v>36.1</v>
      </c>
      <c r="BM8" s="71">
        <v>33.9</v>
      </c>
      <c r="BN8" s="71">
        <v>26.5</v>
      </c>
      <c r="BO8" s="71">
        <v>42.1</v>
      </c>
      <c r="BP8" s="68">
        <v>26.3</v>
      </c>
      <c r="BQ8" s="72">
        <v>4872</v>
      </c>
      <c r="BR8" s="72">
        <v>3711</v>
      </c>
      <c r="BS8" s="72">
        <v>14693</v>
      </c>
      <c r="BT8" s="73">
        <v>20653</v>
      </c>
      <c r="BU8" s="73">
        <v>21051</v>
      </c>
      <c r="BV8" s="72">
        <v>18295</v>
      </c>
      <c r="BW8" s="72">
        <v>22959</v>
      </c>
      <c r="BX8" s="72">
        <v>22148</v>
      </c>
      <c r="BY8" s="72">
        <v>24086</v>
      </c>
      <c r="BZ8" s="72">
        <v>23885</v>
      </c>
      <c r="CA8" s="70">
        <v>16102</v>
      </c>
      <c r="CB8" s="71" t="s">
        <v>110</v>
      </c>
      <c r="CC8" s="71" t="s">
        <v>110</v>
      </c>
      <c r="CD8" s="71" t="s">
        <v>110</v>
      </c>
      <c r="CE8" s="71" t="s">
        <v>110</v>
      </c>
      <c r="CF8" s="71" t="s">
        <v>110</v>
      </c>
      <c r="CG8" s="71" t="s">
        <v>110</v>
      </c>
      <c r="CH8" s="71" t="s">
        <v>110</v>
      </c>
      <c r="CI8" s="71" t="s">
        <v>110</v>
      </c>
      <c r="CJ8" s="71" t="s">
        <v>110</v>
      </c>
      <c r="CK8" s="71" t="s">
        <v>110</v>
      </c>
      <c r="CL8" s="68" t="s">
        <v>110</v>
      </c>
      <c r="CM8" s="70">
        <v>479347</v>
      </c>
      <c r="CN8" s="70">
        <v>58405</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1098.3</v>
      </c>
      <c r="DF8" s="71">
        <v>655.5</v>
      </c>
      <c r="DG8" s="71">
        <v>316.8</v>
      </c>
      <c r="DH8" s="71">
        <v>113.9</v>
      </c>
      <c r="DI8" s="71">
        <v>101</v>
      </c>
      <c r="DJ8" s="68">
        <v>103.6</v>
      </c>
      <c r="DK8" s="71">
        <v>80.400000000000006</v>
      </c>
      <c r="DL8" s="71">
        <v>92.1</v>
      </c>
      <c r="DM8" s="71">
        <v>125.7</v>
      </c>
      <c r="DN8" s="71">
        <v>142.9</v>
      </c>
      <c r="DO8" s="71">
        <v>146.80000000000001</v>
      </c>
      <c r="DP8" s="71">
        <v>149.69999999999999</v>
      </c>
      <c r="DQ8" s="71">
        <v>152.30000000000001</v>
      </c>
      <c r="DR8" s="71">
        <v>148.5</v>
      </c>
      <c r="DS8" s="71">
        <v>159.30000000000001</v>
      </c>
      <c r="DT8" s="71">
        <v>159.80000000000001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2020-01-20T05:08:55Z</cp:lastPrinted>
  <dcterms:created xsi:type="dcterms:W3CDTF">2019-12-05T07:24:16Z</dcterms:created>
  <dcterms:modified xsi:type="dcterms:W3CDTF">2020-02-06T01:06:38Z</dcterms:modified>
  <cp:category/>
</cp:coreProperties>
</file>