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apubPIyGOYwWX4gctagfkNSyxy+kQMlCQQhN5MuCjCcQiVzDP5Jv6UmiW9LENh6omp8V3LRvKpOrxOpMQ/GTw==" workbookSaltValue="ra42/LHuoNuB4M/TyQtBb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MH78" i="4" l="1"/>
  <c r="IZ54" i="4"/>
  <c r="IZ32" i="4"/>
  <c r="HM78" i="4"/>
  <c r="FL32" i="4"/>
  <c r="CS78" i="4"/>
  <c r="BX54" i="4"/>
  <c r="BX32" i="4"/>
  <c r="MN54" i="4"/>
  <c r="MN32" i="4"/>
  <c r="FL54" i="4"/>
  <c r="C11" i="5"/>
  <c r="D11" i="5"/>
  <c r="E11" i="5"/>
  <c r="B11" i="5"/>
  <c r="KF54" i="4" l="1"/>
  <c r="JJ78" i="4"/>
  <c r="GR54" i="4"/>
  <c r="GR32" i="4"/>
  <c r="DD54" i="4"/>
  <c r="U78" i="4"/>
  <c r="P54" i="4"/>
  <c r="P32" i="4"/>
  <c r="KF32" i="4"/>
  <c r="EO78" i="4"/>
  <c r="DD32" i="4"/>
  <c r="BI54" i="4"/>
  <c r="IK54" i="4"/>
  <c r="LY54" i="4"/>
  <c r="LY32" i="4"/>
  <c r="GT78" i="4"/>
  <c r="EW54" i="4"/>
  <c r="EW32" i="4"/>
  <c r="BZ78" i="4"/>
  <c r="BI32" i="4"/>
  <c r="LO78" i="4"/>
  <c r="IK32" i="4"/>
  <c r="HG32" i="4"/>
  <c r="AE32" i="4"/>
  <c r="FH78" i="4"/>
  <c r="DS54" i="4"/>
  <c r="DS32" i="4"/>
  <c r="AN78" i="4"/>
  <c r="KU54" i="4"/>
  <c r="KU32" i="4"/>
  <c r="KC78" i="4"/>
  <c r="HG54" i="4"/>
  <c r="AE54" i="4"/>
  <c r="GA78" i="4"/>
  <c r="BG78" i="4"/>
  <c r="AT54" i="4"/>
  <c r="AT32" i="4"/>
  <c r="LJ32" i="4"/>
  <c r="KV78" i="4"/>
  <c r="HV54" i="4"/>
  <c r="HV32" i="4"/>
  <c r="EH54" i="4"/>
  <c r="EH32" i="4"/>
  <c r="LJ54" i="4"/>
</calcChain>
</file>

<file path=xl/sharedStrings.xml><?xml version="1.0" encoding="utf-8"?>
<sst xmlns="http://schemas.openxmlformats.org/spreadsheetml/2006/main" count="322" uniqueCount="181">
  <si>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</si>
  <si>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</si>
  <si>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</si>
  <si>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</si>
  <si>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</si>
  <si>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</si>
  <si>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</si>
  <si>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</si>
  <si>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</si>
  <si>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</si>
  <si>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</si>
  <si>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</si>
  <si>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</si>
  <si>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</si>
  <si>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</si>
  <si>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</si>
  <si>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</si>
  <si>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</si>
  <si>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</si>
  <si>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</si>
  <si>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</si>
  <si>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</si>
  <si>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</si>
  <si>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</si>
  <si>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</si>
  <si>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</si>
  <si>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</si>
  <si>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</si>
  <si>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</si>
  <si>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</si>
  <si>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</si>
  <si>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</si>
  <si>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</si>
  <si>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</si>
  <si>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</si>
  <si>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</si>
  <si>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</si>
  <si>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</si>
  <si>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</si>
  <si>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</si>
  <si>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</si>
  <si>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</si>
  <si>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</si>
  <si>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</si>
  <si>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</si>
  <si>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</si>
  <si>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</si>
  <si>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</si>
  <si>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</si>
  <si>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</si>
  <si>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</si>
  <si>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</si>
  <si>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</si>
  <si>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</si>
  <si>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</si>
  <si>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</si>
  <si>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</si>
  <si>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</si>
  <si>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</si>
  <si>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</si>
  <si>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</si>
  <si>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</si>
  <si>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</si>
  <si>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</si>
  <si>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</si>
  <si>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</si>
  <si>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</si>
  <si>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</si>
  <si>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</si>
  <si>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</si>
  <si>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</si>
  <si>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</si>
  <si>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</si>
  <si>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</si>
  <si>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</si>
  <si>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</si>
  <si>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</si>
  <si>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</si>
  <si>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</si>
  <si>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</si>
  <si>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</si>
  <si>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</si>
  <si>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</si>
  <si>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</si>
  <si>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</si>
  <si>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</si>
  <si>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</si>
  <si>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</si>
  <si>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</si>
  <si>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</si>
  <si>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</si>
  <si>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</si>
  <si>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</si>
  <si>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</si>
  <si>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</si>
  <si>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</si>
  <si>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</si>
  <si>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</si>
  <si>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</si>
  <si>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</si>
  <si>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</si>
  <si>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</si>
  <si>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</si>
  <si>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</si>
  <si>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</si>
  <si>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</si>
  <si>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</si>
  <si>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</si>
  <si>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</si>
  <si>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</si>
  <si>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</si>
  <si>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</si>
  <si>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</si>
  <si>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</si>
  <si>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</si>
  <si>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</si>
  <si>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</si>
  <si>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</si>
  <si>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</si>
  <si>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</si>
  <si>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</si>
  <si>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</si>
  <si>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</si>
  <si>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</si>
  <si>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</si>
  <si>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</si>
  <si>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</si>
  <si>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</si>
  <si>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</si>
  <si>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</si>
  <si>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</si>
  <si>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</si>
  <si>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</si>
  <si>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</si>
  <si>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</si>
  <si>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</si>
  <si>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</si>
  <si>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</si>
  <si>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</si>
  <si>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</si>
  <si>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</si>
  <si>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</si>
  <si>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</si>
  <si>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</si>
  <si>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</si>
  <si>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</si>
  <si>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</si>
  <si>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</si>
  <si>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</si>
  <si>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</si>
  <si>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当該値(N-4)</t>
    <phoneticPr fontId="5"/>
  </si>
  <si>
    <t>当該値(N-2)</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</si>
  <si>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</si>
  <si>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</si>
  <si>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</si>
  <si>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</si>
  <si>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</si>
  <si>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</si>
  <si>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西尾市</t>
  </si>
  <si>
    <t>西尾市民病院</t>
  </si>
  <si>
    <t>当然財務</t>
  </si>
  <si>
    <t>病院事業</t>
  </si>
  <si>
    <t>一般病院</t>
  </si>
  <si>
    <t>300床以上～400床未満</t>
  </si>
  <si>
    <t>非設置</t>
  </si>
  <si>
    <t>直営</t>
  </si>
  <si>
    <t>対象</t>
  </si>
  <si>
    <t>未 訓 ガ</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</si>
  <si>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</si>
  <si>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</si>
  <si>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</si>
  <si>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</si>
  <si>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</si>
  <si>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</si>
  <si>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</si>
  <si>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</si>
  <si>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</si>
  <si>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許可病床数の一部の返還(平成29年度)や一部の病棟の休床、碧南市への今後のあり方に関する協議の申し入れを行うなど抜本的な改革に加えて、心臓ドックの開始や医療系コンサルタントによるレセプト精度診断調査等、収益向上のための取り組みに努めておりますが、改革プランで掲げた多くの取り組みで根幹をなす、医師不足の解消には結びついておらず、実質的に20年連続となる純損失を計上している状況です。
当院としては、病院存続を念頭に置き、改革プランにおける各種取組項目を着実に実行し、また必要に応じて各種取組項目の見直しも検討し、安定した医療の提供が行える病院運営に努めます。
（平成29年度新公立病院改革プラン策定済、令和2年度見直し予定）</t>
    <rPh sb="12" eb="14">
      <t>ヘイセイ</t>
    </rPh>
    <rPh sb="16" eb="18">
      <t>ネンド</t>
    </rPh>
    <rPh sb="63" eb="64">
      <t>クワ</t>
    </rPh>
    <rPh sb="67" eb="69">
      <t>シンゾウ</t>
    </rPh>
    <rPh sb="73" eb="75">
      <t>カイシ</t>
    </rPh>
    <rPh sb="76" eb="78">
      <t>イリョウ</t>
    </rPh>
    <rPh sb="78" eb="79">
      <t>ケイ</t>
    </rPh>
    <rPh sb="93" eb="95">
      <t>セイド</t>
    </rPh>
    <rPh sb="95" eb="97">
      <t>シンダン</t>
    </rPh>
    <rPh sb="97" eb="99">
      <t>チョウサ</t>
    </rPh>
    <rPh sb="99" eb="100">
      <t>トウ</t>
    </rPh>
    <rPh sb="101" eb="103">
      <t>シュウエキ</t>
    </rPh>
    <rPh sb="103" eb="105">
      <t>コウジョウ</t>
    </rPh>
    <rPh sb="109" eb="110">
      <t>ト</t>
    </rPh>
    <rPh sb="111" eb="112">
      <t>ク</t>
    </rPh>
    <rPh sb="114" eb="115">
      <t>ツト</t>
    </rPh>
    <rPh sb="301" eb="303">
      <t>レイワ</t>
    </rPh>
    <rPh sb="304" eb="306">
      <t>ネンド</t>
    </rPh>
    <rPh sb="306" eb="308">
      <t>ミナオ</t>
    </rPh>
    <rPh sb="309" eb="311">
      <t>ヨテイ</t>
    </rPh>
    <phoneticPr fontId="5"/>
  </si>
  <si>
    <t>①有形固定資産減価償却率は病院本体を、平成元年度に建設しており、29年経過し、法定耐用年数も残り少なくなっております。今後、病院施設の長寿命化等の施設整備計画を策定する必要があると考えております。②器械備品減価償却率は、施設同様に機械備品においても、平均値より老朽度合が高くなっていますが、資産購入費の抑制もあり、器械備品の更新が出来ておらず、計画的な更新が必要であると考えております。③１床あたり有形固定資産は平均値より低い水準で推移しており、将来的な収益的支出が増加傾向にないと考えております。</t>
    <rPh sb="1" eb="7">
      <t>ユウケイコテイシサン</t>
    </rPh>
    <rPh sb="7" eb="9">
      <t>ゲンカ</t>
    </rPh>
    <rPh sb="9" eb="11">
      <t>ショウキャク</t>
    </rPh>
    <rPh sb="11" eb="12">
      <t>リツ</t>
    </rPh>
    <rPh sb="48" eb="49">
      <t>スク</t>
    </rPh>
    <rPh sb="99" eb="101">
      <t>キカイ</t>
    </rPh>
    <rPh sb="101" eb="103">
      <t>ビヒン</t>
    </rPh>
    <rPh sb="195" eb="196">
      <t>ショウ</t>
    </rPh>
    <rPh sb="199" eb="205">
      <t>ユウケイコテイシサン</t>
    </rPh>
    <phoneticPr fontId="5"/>
  </si>
  <si>
    <t>①経常収支比率は、平成28年度が国の操出基準以上の繰入により100％を超えていますが、その他は平均値を下回っています。②医業収支比率についても、診療報酬の高いアブレーション治療の開始等、新たな取組により医業収益は対前年度において微増となりましたが、平均を下回る状況にあります。これは慢性的な医師不足による影響が大きく、抜本的な収益向上が図られておらず、また薬品費（抗がん剤）の増加による医業費用増も要因の一つです。③累積欠損金比率は、毎年増加傾向にあるため、収益向上に向け、改革プランの実行を始めとした経営改善に取り組んでおります。④病床利用率は、平成29年度より一部の許可病床数を返還したことにより、平成28年度以前に比べ増加していますが、依然として平均値を下回っています。⑥外来患者1人1日当たり収益がほぼ平均値で推移している一方、⑤入院患者1人1日当たり収益は、平均在院日数の短縮により単価が上昇したため前年度に比べ入院収益が微増したものの平均値を下回っています。これは常勤医師の不足に起因するため、引き続き医師確保（改革プラン）を重点に取り組んでいきます。⑦職員給与費対医業収益比率は、看護師数減のため給与費は前年度より下がったものの、依然平均値より高く推移しております。⑧材料費対医業収益比率は、ほぼ平均値（平成27年度除く）で推移しております。※平成27年度は、高額医薬品（Ｃ型肝炎治療薬）による影響によるものです。</t>
    <rPh sb="1" eb="3">
      <t>ケイジョウ</t>
    </rPh>
    <rPh sb="3" eb="5">
      <t>シュウシ</t>
    </rPh>
    <rPh sb="5" eb="7">
      <t>ヒリツ</t>
    </rPh>
    <rPh sb="9" eb="11">
      <t>ヘイセイ</t>
    </rPh>
    <rPh sb="13" eb="15">
      <t>ネンド</t>
    </rPh>
    <rPh sb="16" eb="17">
      <t>クニ</t>
    </rPh>
    <rPh sb="18" eb="20">
      <t>クリダシ</t>
    </rPh>
    <rPh sb="20" eb="22">
      <t>キジュン</t>
    </rPh>
    <rPh sb="22" eb="24">
      <t>イジョウ</t>
    </rPh>
    <rPh sb="25" eb="27">
      <t>クリイレ</t>
    </rPh>
    <rPh sb="35" eb="36">
      <t>コ</t>
    </rPh>
    <rPh sb="45" eb="46">
      <t>ホカ</t>
    </rPh>
    <rPh sb="47" eb="49">
      <t>ヘイキン</t>
    </rPh>
    <rPh sb="49" eb="50">
      <t>チ</t>
    </rPh>
    <rPh sb="51" eb="53">
      <t>シタマワ</t>
    </rPh>
    <rPh sb="60" eb="62">
      <t>イギョウ</t>
    </rPh>
    <rPh sb="62" eb="64">
      <t>シュウシ</t>
    </rPh>
    <rPh sb="64" eb="66">
      <t>ヒリツ</t>
    </rPh>
    <rPh sb="72" eb="74">
      <t>シンリョウ</t>
    </rPh>
    <rPh sb="74" eb="76">
      <t>ホウシュウ</t>
    </rPh>
    <rPh sb="77" eb="78">
      <t>タカ</t>
    </rPh>
    <rPh sb="86" eb="88">
      <t>チリョウ</t>
    </rPh>
    <rPh sb="89" eb="91">
      <t>カイシ</t>
    </rPh>
    <rPh sb="91" eb="92">
      <t>トウ</t>
    </rPh>
    <rPh sb="93" eb="94">
      <t>アラ</t>
    </rPh>
    <rPh sb="96" eb="98">
      <t>トリクミ</t>
    </rPh>
    <rPh sb="193" eb="195">
      <t>イギョウ</t>
    </rPh>
    <rPh sb="195" eb="197">
      <t>ヒヨウ</t>
    </rPh>
    <rPh sb="197" eb="198">
      <t>ゾウ</t>
    </rPh>
    <rPh sb="199" eb="201">
      <t>ヨウイン</t>
    </rPh>
    <rPh sb="202" eb="203">
      <t>ヒト</t>
    </rPh>
    <rPh sb="208" eb="210">
      <t>ルイセキ</t>
    </rPh>
    <rPh sb="210" eb="212">
      <t>ケッソン</t>
    </rPh>
    <rPh sb="212" eb="213">
      <t>キン</t>
    </rPh>
    <rPh sb="213" eb="215">
      <t>ヒリツ</t>
    </rPh>
    <rPh sb="219" eb="221">
      <t>ゾウカ</t>
    </rPh>
    <rPh sb="221" eb="223">
      <t>ケイコウ</t>
    </rPh>
    <rPh sb="246" eb="247">
      <t>ハジ</t>
    </rPh>
    <rPh sb="267" eb="269">
      <t>ビョウショウ</t>
    </rPh>
    <rPh sb="269" eb="272">
      <t>リヨウリツ</t>
    </rPh>
    <rPh sb="274" eb="276">
      <t>ヘイセイ</t>
    </rPh>
    <rPh sb="278" eb="280">
      <t>ネンド</t>
    </rPh>
    <rPh sb="301" eb="303">
      <t>ヘイセイ</t>
    </rPh>
    <rPh sb="305" eb="307">
      <t>ネンド</t>
    </rPh>
    <rPh sb="307" eb="309">
      <t>イゼン</t>
    </rPh>
    <rPh sb="310" eb="311">
      <t>クラ</t>
    </rPh>
    <rPh sb="321" eb="323">
      <t>イゼン</t>
    </rPh>
    <rPh sb="339" eb="341">
      <t>ガイライ</t>
    </rPh>
    <rPh sb="341" eb="343">
      <t>カンジャ</t>
    </rPh>
    <rPh sb="344" eb="345">
      <t>ニン</t>
    </rPh>
    <rPh sb="346" eb="347">
      <t>ニチ</t>
    </rPh>
    <rPh sb="347" eb="348">
      <t>ア</t>
    </rPh>
    <rPh sb="350" eb="352">
      <t>シュウエキ</t>
    </rPh>
    <rPh sb="355" eb="358">
      <t>ヘイキンチ</t>
    </rPh>
    <rPh sb="359" eb="361">
      <t>スイイ</t>
    </rPh>
    <rPh sb="365" eb="367">
      <t>イッポウ</t>
    </rPh>
    <rPh sb="369" eb="371">
      <t>ニュウイン</t>
    </rPh>
    <rPh sb="371" eb="373">
      <t>カンジャ</t>
    </rPh>
    <rPh sb="374" eb="375">
      <t>ニン</t>
    </rPh>
    <rPh sb="376" eb="377">
      <t>ニチ</t>
    </rPh>
    <rPh sb="377" eb="378">
      <t>ア</t>
    </rPh>
    <rPh sb="380" eb="382">
      <t>シュウエキ</t>
    </rPh>
    <rPh sb="384" eb="386">
      <t>ヘイキン</t>
    </rPh>
    <rPh sb="386" eb="388">
      <t>ザイイン</t>
    </rPh>
    <rPh sb="388" eb="390">
      <t>ニッスウ</t>
    </rPh>
    <rPh sb="391" eb="393">
      <t>タンシュク</t>
    </rPh>
    <rPh sb="396" eb="398">
      <t>タンカ</t>
    </rPh>
    <rPh sb="399" eb="401">
      <t>ジョウショウ</t>
    </rPh>
    <rPh sb="409" eb="410">
      <t>クラ</t>
    </rPh>
    <rPh sb="411" eb="413">
      <t>ニュウイン</t>
    </rPh>
    <rPh sb="413" eb="415">
      <t>シュウエキ</t>
    </rPh>
    <rPh sb="416" eb="418">
      <t>ビゾウ</t>
    </rPh>
    <rPh sb="446" eb="448">
      <t>キイン</t>
    </rPh>
    <rPh sb="453" eb="454">
      <t>ヒ</t>
    </rPh>
    <rPh sb="455" eb="456">
      <t>ツヅ</t>
    </rPh>
    <rPh sb="483" eb="485">
      <t>ショクイン</t>
    </rPh>
    <rPh sb="485" eb="487">
      <t>キュウヨ</t>
    </rPh>
    <rPh sb="487" eb="488">
      <t>ヒ</t>
    </rPh>
    <rPh sb="488" eb="489">
      <t>タイ</t>
    </rPh>
    <rPh sb="489" eb="491">
      <t>イギョウ</t>
    </rPh>
    <rPh sb="491" eb="493">
      <t>シュウエキ</t>
    </rPh>
    <rPh sb="493" eb="495">
      <t>ヒリツ</t>
    </rPh>
    <rPh sb="497" eb="500">
      <t>カンゴシ</t>
    </rPh>
    <rPh sb="500" eb="501">
      <t>スウ</t>
    </rPh>
    <rPh sb="501" eb="502">
      <t>ゲン</t>
    </rPh>
    <rPh sb="505" eb="507">
      <t>キュウヨ</t>
    </rPh>
    <rPh sb="507" eb="508">
      <t>ヒ</t>
    </rPh>
    <rPh sb="509" eb="512">
      <t>ゼンネンド</t>
    </rPh>
    <rPh sb="514" eb="515">
      <t>サ</t>
    </rPh>
    <rPh sb="522" eb="524">
      <t>イゼン</t>
    </rPh>
    <rPh sb="541" eb="544">
      <t>ザイリョウヒ</t>
    </rPh>
    <rPh sb="544" eb="545">
      <t>タイ</t>
    </rPh>
    <rPh sb="545" eb="547">
      <t>イギョウ</t>
    </rPh>
    <rPh sb="547" eb="549">
      <t>シュウエキ</t>
    </rPh>
    <rPh sb="549" eb="551">
      <t>ヒリツ</t>
    </rPh>
    <phoneticPr fontId="5"/>
  </si>
  <si>
    <t>西尾市民17万人の命を守る地域の中核病院として、急性期医療と急性期を脱した患者の在宅に向けた医療を提供していく役割を担うとともに、地域の開業医と連携して、地域完結型医療に取り組んでいます。近年、増加基調である当院への救急車による搬送件数も年間約4,000件あり、近隣の公立病院を上回る水準となっています。また、災害時には、西尾市医師会、地域の医療機関と連携し、被災地への医療確保、被災した地域へ医療支援を行うため、地域の災害拠点病院の中心的な役割を担っています。</t>
    <rPh sb="127" eb="128">
      <t>ケン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</si>
</sst>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63.7</c:v>
                </c:pt>
                <c:pt idx="1">
                  <c:v>64.2</c:v>
                </c:pt>
                <c:pt idx="2">
                  <c:v>63.8</c:v>
                </c:pt>
                <c:pt idx="3">
                  <c:v>68.8</c:v>
                </c:pt>
                <c:pt idx="4">
                  <c:v>67.8</c:v>
                </c:pt>
              </c:numCache>
            </c:numRef>
          </c:val>
          <c:extLst xmlns:c16r2="http://schemas.microsoft.com/office/drawing/2015/06/chart">
            <c:ext xmlns:c16="http://schemas.microsoft.com/office/drawing/2014/chart" uri="{C3380CC4-5D6E-409C-BE32-E72D297353CC}">
              <c16:uniqueId val="{00000000-0CA6-41D3-A135-A7EC3BDD1CE6}"/>
            </c:ext>
          </c:extLst>
        </c:ser>
        <c:dLbls>
          <c:showLegendKey val="0"/>
          <c:showVal val="0"/>
          <c:showCatName val="0"/>
          <c:showSerName val="0"/>
          <c:showPercent val="0"/>
          <c:showBubbleSize val="0"/>
        </c:dLbls>
        <c:gapWidth val="150"/>
        <c:axId val="240589056"/>
        <c:axId val="24059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0CA6-41D3-A135-A7EC3BDD1CE6}"/>
            </c:ext>
          </c:extLst>
        </c:ser>
        <c:dLbls>
          <c:showLegendKey val="0"/>
          <c:showVal val="0"/>
          <c:showCatName val="0"/>
          <c:showSerName val="0"/>
          <c:showPercent val="0"/>
          <c:showBubbleSize val="0"/>
        </c:dLbls>
        <c:marker val="1"/>
        <c:smooth val="0"/>
        <c:axId val="240589056"/>
        <c:axId val="240591232"/>
      </c:lineChart>
      <c:dateAx>
        <c:axId val="240589056"/>
        <c:scaling>
          <c:orientation val="minMax"/>
        </c:scaling>
        <c:delete val="1"/>
        <c:axPos val="b"/>
        <c:numFmt formatCode="ge" sourceLinked="1"/>
        <c:majorTickMark val="none"/>
        <c:minorTickMark val="none"/>
        <c:tickLblPos val="none"/>
        <c:crossAx val="240591232"/>
        <c:crosses val="autoZero"/>
        <c:auto val="1"/>
        <c:lblOffset val="100"/>
        <c:baseTimeUnit val="years"/>
      </c:dateAx>
      <c:valAx>
        <c:axId val="24059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58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12720</c:v>
                </c:pt>
                <c:pt idx="1">
                  <c:v>15476</c:v>
                </c:pt>
                <c:pt idx="2">
                  <c:v>14207</c:v>
                </c:pt>
                <c:pt idx="3">
                  <c:v>14301</c:v>
                </c:pt>
                <c:pt idx="4">
                  <c:v>14622</c:v>
                </c:pt>
              </c:numCache>
            </c:numRef>
          </c:val>
          <c:extLst xmlns:c16r2="http://schemas.microsoft.com/office/drawing/2015/06/chart">
            <c:ext xmlns:c16="http://schemas.microsoft.com/office/drawing/2014/chart" uri="{C3380CC4-5D6E-409C-BE32-E72D297353CC}">
              <c16:uniqueId val="{00000000-99BC-4CCB-93FF-E6F6DA2E3DF6}"/>
            </c:ext>
          </c:extLst>
        </c:ser>
        <c:dLbls>
          <c:showLegendKey val="0"/>
          <c:showVal val="0"/>
          <c:showCatName val="0"/>
          <c:showSerName val="0"/>
          <c:showPercent val="0"/>
          <c:showBubbleSize val="0"/>
        </c:dLbls>
        <c:gapWidth val="150"/>
        <c:axId val="253000704"/>
        <c:axId val="25301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13792</c:v>
                </c:pt>
                <c:pt idx="4">
                  <c:v>14290</c:v>
                </c:pt>
              </c:numCache>
            </c:numRef>
          </c:val>
          <c:smooth val="0"/>
          <c:extLst xmlns:c16r2="http://schemas.microsoft.com/office/drawing/2015/06/chart">
            <c:ext xmlns:c16="http://schemas.microsoft.com/office/drawing/2014/chart" uri="{C3380CC4-5D6E-409C-BE32-E72D297353CC}">
              <c16:uniqueId val="{00000001-99BC-4CCB-93FF-E6F6DA2E3DF6}"/>
            </c:ext>
          </c:extLst>
        </c:ser>
        <c:dLbls>
          <c:showLegendKey val="0"/>
          <c:showVal val="0"/>
          <c:showCatName val="0"/>
          <c:showSerName val="0"/>
          <c:showPercent val="0"/>
          <c:showBubbleSize val="0"/>
        </c:dLbls>
        <c:marker val="1"/>
        <c:smooth val="0"/>
        <c:axId val="253000704"/>
        <c:axId val="253015168"/>
      </c:lineChart>
      <c:dateAx>
        <c:axId val="253000704"/>
        <c:scaling>
          <c:orientation val="minMax"/>
        </c:scaling>
        <c:delete val="1"/>
        <c:axPos val="b"/>
        <c:numFmt formatCode="ge" sourceLinked="1"/>
        <c:majorTickMark val="none"/>
        <c:minorTickMark val="none"/>
        <c:tickLblPos val="none"/>
        <c:crossAx val="253015168"/>
        <c:crosses val="autoZero"/>
        <c:auto val="1"/>
        <c:lblOffset val="100"/>
        <c:baseTimeUnit val="years"/>
      </c:dateAx>
      <c:valAx>
        <c:axId val="253015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300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44818</c:v>
                </c:pt>
                <c:pt idx="1">
                  <c:v>45962</c:v>
                </c:pt>
                <c:pt idx="2">
                  <c:v>44499</c:v>
                </c:pt>
                <c:pt idx="3">
                  <c:v>44697</c:v>
                </c:pt>
                <c:pt idx="4">
                  <c:v>45674</c:v>
                </c:pt>
              </c:numCache>
            </c:numRef>
          </c:val>
          <c:extLst xmlns:c16r2="http://schemas.microsoft.com/office/drawing/2015/06/chart">
            <c:ext xmlns:c16="http://schemas.microsoft.com/office/drawing/2014/chart" uri="{C3380CC4-5D6E-409C-BE32-E72D297353CC}">
              <c16:uniqueId val="{00000000-C2FE-430E-A7E6-5737BF9F5A97}"/>
            </c:ext>
          </c:extLst>
        </c:ser>
        <c:dLbls>
          <c:showLegendKey val="0"/>
          <c:showVal val="0"/>
          <c:showCatName val="0"/>
          <c:showSerName val="0"/>
          <c:showPercent val="0"/>
          <c:showBubbleSize val="0"/>
        </c:dLbls>
        <c:gapWidth val="150"/>
        <c:axId val="253254272"/>
        <c:axId val="25327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50958</c:v>
                </c:pt>
                <c:pt idx="4">
                  <c:v>52405</c:v>
                </c:pt>
              </c:numCache>
            </c:numRef>
          </c:val>
          <c:smooth val="0"/>
          <c:extLst xmlns:c16r2="http://schemas.microsoft.com/office/drawing/2015/06/chart">
            <c:ext xmlns:c16="http://schemas.microsoft.com/office/drawing/2014/chart" uri="{C3380CC4-5D6E-409C-BE32-E72D297353CC}">
              <c16:uniqueId val="{00000001-C2FE-430E-A7E6-5737BF9F5A97}"/>
            </c:ext>
          </c:extLst>
        </c:ser>
        <c:dLbls>
          <c:showLegendKey val="0"/>
          <c:showVal val="0"/>
          <c:showCatName val="0"/>
          <c:showSerName val="0"/>
          <c:showPercent val="0"/>
          <c:showBubbleSize val="0"/>
        </c:dLbls>
        <c:marker val="1"/>
        <c:smooth val="0"/>
        <c:axId val="253254272"/>
        <c:axId val="253276928"/>
      </c:lineChart>
      <c:dateAx>
        <c:axId val="253254272"/>
        <c:scaling>
          <c:orientation val="minMax"/>
        </c:scaling>
        <c:delete val="1"/>
        <c:axPos val="b"/>
        <c:numFmt formatCode="ge" sourceLinked="1"/>
        <c:majorTickMark val="none"/>
        <c:minorTickMark val="none"/>
        <c:tickLblPos val="none"/>
        <c:crossAx val="253276928"/>
        <c:crosses val="autoZero"/>
        <c:auto val="1"/>
        <c:lblOffset val="100"/>
        <c:baseTimeUnit val="years"/>
      </c:dateAx>
      <c:valAx>
        <c:axId val="253276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325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82.8</c:v>
                </c:pt>
                <c:pt idx="1">
                  <c:v>84.5</c:v>
                </c:pt>
                <c:pt idx="2">
                  <c:v>89.6</c:v>
                </c:pt>
                <c:pt idx="3">
                  <c:v>100.1</c:v>
                </c:pt>
                <c:pt idx="4">
                  <c:v>109.8</c:v>
                </c:pt>
              </c:numCache>
            </c:numRef>
          </c:val>
          <c:extLst xmlns:c16r2="http://schemas.microsoft.com/office/drawing/2015/06/chart">
            <c:ext xmlns:c16="http://schemas.microsoft.com/office/drawing/2014/chart" uri="{C3380CC4-5D6E-409C-BE32-E72D297353CC}">
              <c16:uniqueId val="{00000000-4910-401A-BD1B-F32701284400}"/>
            </c:ext>
          </c:extLst>
        </c:ser>
        <c:dLbls>
          <c:showLegendKey val="0"/>
          <c:showVal val="0"/>
          <c:showCatName val="0"/>
          <c:showSerName val="0"/>
          <c:showPercent val="0"/>
          <c:showBubbleSize val="0"/>
        </c:dLbls>
        <c:gapWidth val="150"/>
        <c:axId val="240630784"/>
        <c:axId val="24063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4910-401A-BD1B-F32701284400}"/>
            </c:ext>
          </c:extLst>
        </c:ser>
        <c:dLbls>
          <c:showLegendKey val="0"/>
          <c:showVal val="0"/>
          <c:showCatName val="0"/>
          <c:showSerName val="0"/>
          <c:showPercent val="0"/>
          <c:showBubbleSize val="0"/>
        </c:dLbls>
        <c:marker val="1"/>
        <c:smooth val="0"/>
        <c:axId val="240630784"/>
        <c:axId val="240632960"/>
      </c:lineChart>
      <c:dateAx>
        <c:axId val="240630784"/>
        <c:scaling>
          <c:orientation val="minMax"/>
        </c:scaling>
        <c:delete val="1"/>
        <c:axPos val="b"/>
        <c:numFmt formatCode="ge" sourceLinked="1"/>
        <c:majorTickMark val="none"/>
        <c:minorTickMark val="none"/>
        <c:tickLblPos val="none"/>
        <c:crossAx val="240632960"/>
        <c:crosses val="autoZero"/>
        <c:auto val="1"/>
        <c:lblOffset val="100"/>
        <c:baseTimeUnit val="years"/>
      </c:dateAx>
      <c:valAx>
        <c:axId val="240632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63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85.2</c:v>
                </c:pt>
                <c:pt idx="1">
                  <c:v>86.8</c:v>
                </c:pt>
                <c:pt idx="2">
                  <c:v>83.9</c:v>
                </c:pt>
                <c:pt idx="3">
                  <c:v>83.9</c:v>
                </c:pt>
                <c:pt idx="4">
                  <c:v>84.4</c:v>
                </c:pt>
              </c:numCache>
            </c:numRef>
          </c:val>
          <c:extLst xmlns:c16r2="http://schemas.microsoft.com/office/drawing/2015/06/chart">
            <c:ext xmlns:c16="http://schemas.microsoft.com/office/drawing/2014/chart" uri="{C3380CC4-5D6E-409C-BE32-E72D297353CC}">
              <c16:uniqueId val="{00000000-D01D-498D-A242-E37E9232C1C0}"/>
            </c:ext>
          </c:extLst>
        </c:ser>
        <c:dLbls>
          <c:showLegendKey val="0"/>
          <c:showVal val="0"/>
          <c:showCatName val="0"/>
          <c:showSerName val="0"/>
          <c:showPercent val="0"/>
          <c:showBubbleSize val="0"/>
        </c:dLbls>
        <c:gapWidth val="150"/>
        <c:axId val="241719936"/>
        <c:axId val="24172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89.6</c:v>
                </c:pt>
                <c:pt idx="4">
                  <c:v>89.7</c:v>
                </c:pt>
              </c:numCache>
            </c:numRef>
          </c:val>
          <c:smooth val="0"/>
          <c:extLst xmlns:c16r2="http://schemas.microsoft.com/office/drawing/2015/06/chart">
            <c:ext xmlns:c16="http://schemas.microsoft.com/office/drawing/2014/chart" uri="{C3380CC4-5D6E-409C-BE32-E72D297353CC}">
              <c16:uniqueId val="{00000001-D01D-498D-A242-E37E9232C1C0}"/>
            </c:ext>
          </c:extLst>
        </c:ser>
        <c:dLbls>
          <c:showLegendKey val="0"/>
          <c:showVal val="0"/>
          <c:showCatName val="0"/>
          <c:showSerName val="0"/>
          <c:showPercent val="0"/>
          <c:showBubbleSize val="0"/>
        </c:dLbls>
        <c:marker val="1"/>
        <c:smooth val="0"/>
        <c:axId val="241719936"/>
        <c:axId val="241722112"/>
      </c:lineChart>
      <c:dateAx>
        <c:axId val="241719936"/>
        <c:scaling>
          <c:orientation val="minMax"/>
        </c:scaling>
        <c:delete val="1"/>
        <c:axPos val="b"/>
        <c:numFmt formatCode="ge" sourceLinked="1"/>
        <c:majorTickMark val="none"/>
        <c:minorTickMark val="none"/>
        <c:tickLblPos val="none"/>
        <c:crossAx val="241722112"/>
        <c:crosses val="autoZero"/>
        <c:auto val="1"/>
        <c:lblOffset val="100"/>
        <c:baseTimeUnit val="years"/>
      </c:dateAx>
      <c:valAx>
        <c:axId val="24172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71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91.8</c:v>
                </c:pt>
                <c:pt idx="1">
                  <c:v>92.9</c:v>
                </c:pt>
                <c:pt idx="2">
                  <c:v>101.1</c:v>
                </c:pt>
                <c:pt idx="3">
                  <c:v>91.4</c:v>
                </c:pt>
                <c:pt idx="4">
                  <c:v>91.4</c:v>
                </c:pt>
              </c:numCache>
            </c:numRef>
          </c:val>
          <c:extLst xmlns:c16r2="http://schemas.microsoft.com/office/drawing/2015/06/chart">
            <c:ext xmlns:c16="http://schemas.microsoft.com/office/drawing/2014/chart" uri="{C3380CC4-5D6E-409C-BE32-E72D297353CC}">
              <c16:uniqueId val="{00000000-D582-4D7C-81A9-25E069CBB086}"/>
            </c:ext>
          </c:extLst>
        </c:ser>
        <c:dLbls>
          <c:showLegendKey val="0"/>
          <c:showVal val="0"/>
          <c:showCatName val="0"/>
          <c:showSerName val="0"/>
          <c:showPercent val="0"/>
          <c:showBubbleSize val="0"/>
        </c:dLbls>
        <c:gapWidth val="150"/>
        <c:axId val="241740032"/>
        <c:axId val="24175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97</c:v>
                </c:pt>
                <c:pt idx="4">
                  <c:v>97.8</c:v>
                </c:pt>
              </c:numCache>
            </c:numRef>
          </c:val>
          <c:smooth val="0"/>
          <c:extLst xmlns:c16r2="http://schemas.microsoft.com/office/drawing/2015/06/chart">
            <c:ext xmlns:c16="http://schemas.microsoft.com/office/drawing/2014/chart" uri="{C3380CC4-5D6E-409C-BE32-E72D297353CC}">
              <c16:uniqueId val="{00000001-D582-4D7C-81A9-25E069CBB086}"/>
            </c:ext>
          </c:extLst>
        </c:ser>
        <c:dLbls>
          <c:showLegendKey val="0"/>
          <c:showVal val="0"/>
          <c:showCatName val="0"/>
          <c:showSerName val="0"/>
          <c:showPercent val="0"/>
          <c:showBubbleSize val="0"/>
        </c:dLbls>
        <c:marker val="1"/>
        <c:smooth val="0"/>
        <c:axId val="241740032"/>
        <c:axId val="241754496"/>
      </c:lineChart>
      <c:dateAx>
        <c:axId val="241740032"/>
        <c:scaling>
          <c:orientation val="minMax"/>
        </c:scaling>
        <c:delete val="1"/>
        <c:axPos val="b"/>
        <c:numFmt formatCode="ge" sourceLinked="1"/>
        <c:majorTickMark val="none"/>
        <c:minorTickMark val="none"/>
        <c:tickLblPos val="none"/>
        <c:crossAx val="241754496"/>
        <c:crosses val="autoZero"/>
        <c:auto val="1"/>
        <c:lblOffset val="100"/>
        <c:baseTimeUnit val="years"/>
      </c:dateAx>
      <c:valAx>
        <c:axId val="24175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174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56.7</c:v>
                </c:pt>
                <c:pt idx="1">
                  <c:v>58.3</c:v>
                </c:pt>
                <c:pt idx="2">
                  <c:v>60.1</c:v>
                </c:pt>
                <c:pt idx="3">
                  <c:v>61.7</c:v>
                </c:pt>
                <c:pt idx="4">
                  <c:v>64</c:v>
                </c:pt>
              </c:numCache>
            </c:numRef>
          </c:val>
          <c:extLst xmlns:c16r2="http://schemas.microsoft.com/office/drawing/2015/06/chart">
            <c:ext xmlns:c16="http://schemas.microsoft.com/office/drawing/2014/chart" uri="{C3380CC4-5D6E-409C-BE32-E72D297353CC}">
              <c16:uniqueId val="{00000000-F7BC-4FB5-AB1E-7A699548060D}"/>
            </c:ext>
          </c:extLst>
        </c:ser>
        <c:dLbls>
          <c:showLegendKey val="0"/>
          <c:showVal val="0"/>
          <c:showCatName val="0"/>
          <c:showSerName val="0"/>
          <c:showPercent val="0"/>
          <c:showBubbleSize val="0"/>
        </c:dLbls>
        <c:gapWidth val="150"/>
        <c:axId val="244743552"/>
        <c:axId val="2447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50.9</c:v>
                </c:pt>
                <c:pt idx="4">
                  <c:v>51.9</c:v>
                </c:pt>
              </c:numCache>
            </c:numRef>
          </c:val>
          <c:smooth val="0"/>
          <c:extLst xmlns:c16r2="http://schemas.microsoft.com/office/drawing/2015/06/chart">
            <c:ext xmlns:c16="http://schemas.microsoft.com/office/drawing/2014/chart" uri="{C3380CC4-5D6E-409C-BE32-E72D297353CC}">
              <c16:uniqueId val="{00000001-F7BC-4FB5-AB1E-7A699548060D}"/>
            </c:ext>
          </c:extLst>
        </c:ser>
        <c:dLbls>
          <c:showLegendKey val="0"/>
          <c:showVal val="0"/>
          <c:showCatName val="0"/>
          <c:showSerName val="0"/>
          <c:showPercent val="0"/>
          <c:showBubbleSize val="0"/>
        </c:dLbls>
        <c:marker val="1"/>
        <c:smooth val="0"/>
        <c:axId val="244743552"/>
        <c:axId val="244745728"/>
      </c:lineChart>
      <c:dateAx>
        <c:axId val="244743552"/>
        <c:scaling>
          <c:orientation val="minMax"/>
        </c:scaling>
        <c:delete val="1"/>
        <c:axPos val="b"/>
        <c:numFmt formatCode="ge" sourceLinked="1"/>
        <c:majorTickMark val="none"/>
        <c:minorTickMark val="none"/>
        <c:tickLblPos val="none"/>
        <c:crossAx val="244745728"/>
        <c:crosses val="autoZero"/>
        <c:auto val="1"/>
        <c:lblOffset val="100"/>
        <c:baseTimeUnit val="years"/>
      </c:dateAx>
      <c:valAx>
        <c:axId val="24474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74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75.599999999999994</c:v>
                </c:pt>
                <c:pt idx="1">
                  <c:v>76.3</c:v>
                </c:pt>
                <c:pt idx="2">
                  <c:v>76.8</c:v>
                </c:pt>
                <c:pt idx="3">
                  <c:v>76.5</c:v>
                </c:pt>
                <c:pt idx="4">
                  <c:v>79.099999999999994</c:v>
                </c:pt>
              </c:numCache>
            </c:numRef>
          </c:val>
          <c:extLst xmlns:c16r2="http://schemas.microsoft.com/office/drawing/2015/06/chart">
            <c:ext xmlns:c16="http://schemas.microsoft.com/office/drawing/2014/chart" uri="{C3380CC4-5D6E-409C-BE32-E72D297353CC}">
              <c16:uniqueId val="{00000000-B88F-4E71-BC95-273E316D0FBB}"/>
            </c:ext>
          </c:extLst>
        </c:ser>
        <c:dLbls>
          <c:showLegendKey val="0"/>
          <c:showVal val="0"/>
          <c:showCatName val="0"/>
          <c:showSerName val="0"/>
          <c:showPercent val="0"/>
          <c:showBubbleSize val="0"/>
        </c:dLbls>
        <c:gapWidth val="150"/>
        <c:axId val="244772224"/>
        <c:axId val="24477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66.8</c:v>
                </c:pt>
                <c:pt idx="4">
                  <c:v>68.2</c:v>
                </c:pt>
              </c:numCache>
            </c:numRef>
          </c:val>
          <c:smooth val="0"/>
          <c:extLst xmlns:c16r2="http://schemas.microsoft.com/office/drawing/2015/06/chart">
            <c:ext xmlns:c16="http://schemas.microsoft.com/office/drawing/2014/chart" uri="{C3380CC4-5D6E-409C-BE32-E72D297353CC}">
              <c16:uniqueId val="{00000001-B88F-4E71-BC95-273E316D0FBB}"/>
            </c:ext>
          </c:extLst>
        </c:ser>
        <c:dLbls>
          <c:showLegendKey val="0"/>
          <c:showVal val="0"/>
          <c:showCatName val="0"/>
          <c:showSerName val="0"/>
          <c:showPercent val="0"/>
          <c:showBubbleSize val="0"/>
        </c:dLbls>
        <c:marker val="1"/>
        <c:smooth val="0"/>
        <c:axId val="244772224"/>
        <c:axId val="244774400"/>
      </c:lineChart>
      <c:dateAx>
        <c:axId val="244772224"/>
        <c:scaling>
          <c:orientation val="minMax"/>
        </c:scaling>
        <c:delete val="1"/>
        <c:axPos val="b"/>
        <c:numFmt formatCode="ge" sourceLinked="1"/>
        <c:majorTickMark val="none"/>
        <c:minorTickMark val="none"/>
        <c:tickLblPos val="none"/>
        <c:crossAx val="244774400"/>
        <c:crosses val="autoZero"/>
        <c:auto val="1"/>
        <c:lblOffset val="100"/>
        <c:baseTimeUnit val="years"/>
      </c:dateAx>
      <c:valAx>
        <c:axId val="24477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77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36339313</c:v>
                </c:pt>
                <c:pt idx="1">
                  <c:v>36783590</c:v>
                </c:pt>
                <c:pt idx="2">
                  <c:v>37290160</c:v>
                </c:pt>
                <c:pt idx="3">
                  <c:v>40226524</c:v>
                </c:pt>
                <c:pt idx="4">
                  <c:v>40414927</c:v>
                </c:pt>
              </c:numCache>
            </c:numRef>
          </c:val>
          <c:extLst xmlns:c16r2="http://schemas.microsoft.com/office/drawing/2015/06/chart">
            <c:ext xmlns:c16="http://schemas.microsoft.com/office/drawing/2014/chart" uri="{C3380CC4-5D6E-409C-BE32-E72D297353CC}">
              <c16:uniqueId val="{00000000-F389-4246-9879-D915D7AF4BF2}"/>
            </c:ext>
          </c:extLst>
        </c:ser>
        <c:dLbls>
          <c:showLegendKey val="0"/>
          <c:showVal val="0"/>
          <c:showCatName val="0"/>
          <c:showSerName val="0"/>
          <c:showPercent val="0"/>
          <c:showBubbleSize val="0"/>
        </c:dLbls>
        <c:gapWidth val="150"/>
        <c:axId val="252880384"/>
        <c:axId val="25288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47082778</c:v>
                </c:pt>
                <c:pt idx="4">
                  <c:v>48918364</c:v>
                </c:pt>
              </c:numCache>
            </c:numRef>
          </c:val>
          <c:smooth val="0"/>
          <c:extLst xmlns:c16r2="http://schemas.microsoft.com/office/drawing/2015/06/chart">
            <c:ext xmlns:c16="http://schemas.microsoft.com/office/drawing/2014/chart" uri="{C3380CC4-5D6E-409C-BE32-E72D297353CC}">
              <c16:uniqueId val="{00000001-F389-4246-9879-D915D7AF4BF2}"/>
            </c:ext>
          </c:extLst>
        </c:ser>
        <c:dLbls>
          <c:showLegendKey val="0"/>
          <c:showVal val="0"/>
          <c:showCatName val="0"/>
          <c:showSerName val="0"/>
          <c:showPercent val="0"/>
          <c:showBubbleSize val="0"/>
        </c:dLbls>
        <c:marker val="1"/>
        <c:smooth val="0"/>
        <c:axId val="252880384"/>
        <c:axId val="252882304"/>
      </c:lineChart>
      <c:dateAx>
        <c:axId val="252880384"/>
        <c:scaling>
          <c:orientation val="minMax"/>
        </c:scaling>
        <c:delete val="1"/>
        <c:axPos val="b"/>
        <c:numFmt formatCode="ge" sourceLinked="1"/>
        <c:majorTickMark val="none"/>
        <c:minorTickMark val="none"/>
        <c:tickLblPos val="none"/>
        <c:crossAx val="252882304"/>
        <c:crosses val="autoZero"/>
        <c:auto val="1"/>
        <c:lblOffset val="100"/>
        <c:baseTimeUnit val="years"/>
      </c:dateAx>
      <c:valAx>
        <c:axId val="252882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288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24.1</c:v>
                </c:pt>
                <c:pt idx="1">
                  <c:v>28.6</c:v>
                </c:pt>
                <c:pt idx="2">
                  <c:v>25.4</c:v>
                </c:pt>
                <c:pt idx="3">
                  <c:v>24.5</c:v>
                </c:pt>
                <c:pt idx="4">
                  <c:v>25.4</c:v>
                </c:pt>
              </c:numCache>
            </c:numRef>
          </c:val>
          <c:extLst xmlns:c16r2="http://schemas.microsoft.com/office/drawing/2015/06/chart">
            <c:ext xmlns:c16="http://schemas.microsoft.com/office/drawing/2014/chart" uri="{C3380CC4-5D6E-409C-BE32-E72D297353CC}">
              <c16:uniqueId val="{00000000-C77C-442A-A2D0-175F5810A077}"/>
            </c:ext>
          </c:extLst>
        </c:ser>
        <c:dLbls>
          <c:showLegendKey val="0"/>
          <c:showVal val="0"/>
          <c:showCatName val="0"/>
          <c:showSerName val="0"/>
          <c:showPercent val="0"/>
          <c:showBubbleSize val="0"/>
        </c:dLbls>
        <c:gapWidth val="150"/>
        <c:axId val="252924672"/>
        <c:axId val="25292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23.9</c:v>
                </c:pt>
                <c:pt idx="4">
                  <c:v>23.6</c:v>
                </c:pt>
              </c:numCache>
            </c:numRef>
          </c:val>
          <c:smooth val="0"/>
          <c:extLst xmlns:c16r2="http://schemas.microsoft.com/office/drawing/2015/06/chart">
            <c:ext xmlns:c16="http://schemas.microsoft.com/office/drawing/2014/chart" uri="{C3380CC4-5D6E-409C-BE32-E72D297353CC}">
              <c16:uniqueId val="{00000001-C77C-442A-A2D0-175F5810A077}"/>
            </c:ext>
          </c:extLst>
        </c:ser>
        <c:dLbls>
          <c:showLegendKey val="0"/>
          <c:showVal val="0"/>
          <c:showCatName val="0"/>
          <c:showSerName val="0"/>
          <c:showPercent val="0"/>
          <c:showBubbleSize val="0"/>
        </c:dLbls>
        <c:marker val="1"/>
        <c:smooth val="0"/>
        <c:axId val="252924672"/>
        <c:axId val="252926592"/>
      </c:lineChart>
      <c:dateAx>
        <c:axId val="252924672"/>
        <c:scaling>
          <c:orientation val="minMax"/>
        </c:scaling>
        <c:delete val="1"/>
        <c:axPos val="b"/>
        <c:numFmt formatCode="ge" sourceLinked="1"/>
        <c:majorTickMark val="none"/>
        <c:minorTickMark val="none"/>
        <c:tickLblPos val="none"/>
        <c:crossAx val="252926592"/>
        <c:crosses val="autoZero"/>
        <c:auto val="1"/>
        <c:lblOffset val="100"/>
        <c:baseTimeUnit val="years"/>
      </c:dateAx>
      <c:valAx>
        <c:axId val="252926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292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65.099999999999994</c:v>
                </c:pt>
                <c:pt idx="1">
                  <c:v>61.2</c:v>
                </c:pt>
                <c:pt idx="2">
                  <c:v>66.3</c:v>
                </c:pt>
                <c:pt idx="3">
                  <c:v>67.900000000000006</c:v>
                </c:pt>
                <c:pt idx="4">
                  <c:v>66.099999999999994</c:v>
                </c:pt>
              </c:numCache>
            </c:numRef>
          </c:val>
          <c:extLst xmlns:c16r2="http://schemas.microsoft.com/office/drawing/2015/06/chart">
            <c:ext xmlns:c16="http://schemas.microsoft.com/office/drawing/2014/chart" uri="{C3380CC4-5D6E-409C-BE32-E72D297353CC}">
              <c16:uniqueId val="{00000000-C775-455F-8286-46A395DCBB7B}"/>
            </c:ext>
          </c:extLst>
        </c:ser>
        <c:dLbls>
          <c:showLegendKey val="0"/>
          <c:showVal val="0"/>
          <c:showCatName val="0"/>
          <c:showSerName val="0"/>
          <c:showPercent val="0"/>
          <c:showBubbleSize val="0"/>
        </c:dLbls>
        <c:gapWidth val="150"/>
        <c:axId val="252973440"/>
        <c:axId val="25297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56.1</c:v>
                </c:pt>
                <c:pt idx="4">
                  <c:v>56</c:v>
                </c:pt>
              </c:numCache>
            </c:numRef>
          </c:val>
          <c:smooth val="0"/>
          <c:extLst xmlns:c16r2="http://schemas.microsoft.com/office/drawing/2015/06/chart">
            <c:ext xmlns:c16="http://schemas.microsoft.com/office/drawing/2014/chart" uri="{C3380CC4-5D6E-409C-BE32-E72D297353CC}">
              <c16:uniqueId val="{00000001-C775-455F-8286-46A395DCBB7B}"/>
            </c:ext>
          </c:extLst>
        </c:ser>
        <c:dLbls>
          <c:showLegendKey val="0"/>
          <c:showVal val="0"/>
          <c:showCatName val="0"/>
          <c:showSerName val="0"/>
          <c:showPercent val="0"/>
          <c:showBubbleSize val="0"/>
        </c:dLbls>
        <c:marker val="1"/>
        <c:smooth val="0"/>
        <c:axId val="252973440"/>
        <c:axId val="252975360"/>
      </c:lineChart>
      <c:dateAx>
        <c:axId val="252973440"/>
        <c:scaling>
          <c:orientation val="minMax"/>
        </c:scaling>
        <c:delete val="1"/>
        <c:axPos val="b"/>
        <c:numFmt formatCode="ge" sourceLinked="1"/>
        <c:majorTickMark val="none"/>
        <c:minorTickMark val="none"/>
        <c:tickLblPos val="none"/>
        <c:crossAx val="252975360"/>
        <c:crosses val="autoZero"/>
        <c:auto val="1"/>
        <c:lblOffset val="100"/>
        <c:baseTimeUnit val="years"/>
      </c:dateAx>
      <c:valAx>
        <c:axId val="252975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297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愛知県西尾市　西尾市民病院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当然財務</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300床以上～400床未満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372</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17</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未 訓 ガ</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災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372</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f>データ!U6</f>
        <v>172278</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26176</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７：１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321</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321</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176</v>
      </c>
      <c r="NN18" s="130"/>
      <c r="NO18" s="125" t="s">
        <v>38</v>
      </c>
      <c r="NP18" s="126"/>
      <c r="NQ18" s="126"/>
      <c r="NR18" s="129" t="s">
        <v>176</v>
      </c>
      <c r="NS18" s="130"/>
      <c r="NT18" s="125" t="s">
        <v>38</v>
      </c>
      <c r="NU18" s="126"/>
      <c r="NV18" s="126"/>
      <c r="NW18" s="129" t="s">
        <v>176</v>
      </c>
      <c r="NX18" s="130"/>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180</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91.8</v>
      </c>
      <c r="Q33" s="88"/>
      <c r="R33" s="88"/>
      <c r="S33" s="88"/>
      <c r="T33" s="88"/>
      <c r="U33" s="88"/>
      <c r="V33" s="88"/>
      <c r="W33" s="88"/>
      <c r="X33" s="88"/>
      <c r="Y33" s="88"/>
      <c r="Z33" s="88"/>
      <c r="AA33" s="88"/>
      <c r="AB33" s="88"/>
      <c r="AC33" s="88"/>
      <c r="AD33" s="89"/>
      <c r="AE33" s="87">
        <f>データ!AI7</f>
        <v>92.9</v>
      </c>
      <c r="AF33" s="88"/>
      <c r="AG33" s="88"/>
      <c r="AH33" s="88"/>
      <c r="AI33" s="88"/>
      <c r="AJ33" s="88"/>
      <c r="AK33" s="88"/>
      <c r="AL33" s="88"/>
      <c r="AM33" s="88"/>
      <c r="AN33" s="88"/>
      <c r="AO33" s="88"/>
      <c r="AP33" s="88"/>
      <c r="AQ33" s="88"/>
      <c r="AR33" s="88"/>
      <c r="AS33" s="89"/>
      <c r="AT33" s="87">
        <f>データ!AJ7</f>
        <v>101.1</v>
      </c>
      <c r="AU33" s="88"/>
      <c r="AV33" s="88"/>
      <c r="AW33" s="88"/>
      <c r="AX33" s="88"/>
      <c r="AY33" s="88"/>
      <c r="AZ33" s="88"/>
      <c r="BA33" s="88"/>
      <c r="BB33" s="88"/>
      <c r="BC33" s="88"/>
      <c r="BD33" s="88"/>
      <c r="BE33" s="88"/>
      <c r="BF33" s="88"/>
      <c r="BG33" s="88"/>
      <c r="BH33" s="89"/>
      <c r="BI33" s="87">
        <f>データ!AK7</f>
        <v>91.4</v>
      </c>
      <c r="BJ33" s="88"/>
      <c r="BK33" s="88"/>
      <c r="BL33" s="88"/>
      <c r="BM33" s="88"/>
      <c r="BN33" s="88"/>
      <c r="BO33" s="88"/>
      <c r="BP33" s="88"/>
      <c r="BQ33" s="88"/>
      <c r="BR33" s="88"/>
      <c r="BS33" s="88"/>
      <c r="BT33" s="88"/>
      <c r="BU33" s="88"/>
      <c r="BV33" s="88"/>
      <c r="BW33" s="89"/>
      <c r="BX33" s="87">
        <f>データ!AL7</f>
        <v>91.4</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85.2</v>
      </c>
      <c r="DE33" s="88"/>
      <c r="DF33" s="88"/>
      <c r="DG33" s="88"/>
      <c r="DH33" s="88"/>
      <c r="DI33" s="88"/>
      <c r="DJ33" s="88"/>
      <c r="DK33" s="88"/>
      <c r="DL33" s="88"/>
      <c r="DM33" s="88"/>
      <c r="DN33" s="88"/>
      <c r="DO33" s="88"/>
      <c r="DP33" s="88"/>
      <c r="DQ33" s="88"/>
      <c r="DR33" s="89"/>
      <c r="DS33" s="87">
        <f>データ!AT7</f>
        <v>86.8</v>
      </c>
      <c r="DT33" s="88"/>
      <c r="DU33" s="88"/>
      <c r="DV33" s="88"/>
      <c r="DW33" s="88"/>
      <c r="DX33" s="88"/>
      <c r="DY33" s="88"/>
      <c r="DZ33" s="88"/>
      <c r="EA33" s="88"/>
      <c r="EB33" s="88"/>
      <c r="EC33" s="88"/>
      <c r="ED33" s="88"/>
      <c r="EE33" s="88"/>
      <c r="EF33" s="88"/>
      <c r="EG33" s="89"/>
      <c r="EH33" s="87">
        <f>データ!AU7</f>
        <v>83.9</v>
      </c>
      <c r="EI33" s="88"/>
      <c r="EJ33" s="88"/>
      <c r="EK33" s="88"/>
      <c r="EL33" s="88"/>
      <c r="EM33" s="88"/>
      <c r="EN33" s="88"/>
      <c r="EO33" s="88"/>
      <c r="EP33" s="88"/>
      <c r="EQ33" s="88"/>
      <c r="ER33" s="88"/>
      <c r="ES33" s="88"/>
      <c r="ET33" s="88"/>
      <c r="EU33" s="88"/>
      <c r="EV33" s="89"/>
      <c r="EW33" s="87">
        <f>データ!AV7</f>
        <v>83.9</v>
      </c>
      <c r="EX33" s="88"/>
      <c r="EY33" s="88"/>
      <c r="EZ33" s="88"/>
      <c r="FA33" s="88"/>
      <c r="FB33" s="88"/>
      <c r="FC33" s="88"/>
      <c r="FD33" s="88"/>
      <c r="FE33" s="88"/>
      <c r="FF33" s="88"/>
      <c r="FG33" s="88"/>
      <c r="FH33" s="88"/>
      <c r="FI33" s="88"/>
      <c r="FJ33" s="88"/>
      <c r="FK33" s="89"/>
      <c r="FL33" s="87">
        <f>データ!AW7</f>
        <v>84.4</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82.8</v>
      </c>
      <c r="GS33" s="88"/>
      <c r="GT33" s="88"/>
      <c r="GU33" s="88"/>
      <c r="GV33" s="88"/>
      <c r="GW33" s="88"/>
      <c r="GX33" s="88"/>
      <c r="GY33" s="88"/>
      <c r="GZ33" s="88"/>
      <c r="HA33" s="88"/>
      <c r="HB33" s="88"/>
      <c r="HC33" s="88"/>
      <c r="HD33" s="88"/>
      <c r="HE33" s="88"/>
      <c r="HF33" s="89"/>
      <c r="HG33" s="87">
        <f>データ!BE7</f>
        <v>84.5</v>
      </c>
      <c r="HH33" s="88"/>
      <c r="HI33" s="88"/>
      <c r="HJ33" s="88"/>
      <c r="HK33" s="88"/>
      <c r="HL33" s="88"/>
      <c r="HM33" s="88"/>
      <c r="HN33" s="88"/>
      <c r="HO33" s="88"/>
      <c r="HP33" s="88"/>
      <c r="HQ33" s="88"/>
      <c r="HR33" s="88"/>
      <c r="HS33" s="88"/>
      <c r="HT33" s="88"/>
      <c r="HU33" s="89"/>
      <c r="HV33" s="87">
        <f>データ!BF7</f>
        <v>89.6</v>
      </c>
      <c r="HW33" s="88"/>
      <c r="HX33" s="88"/>
      <c r="HY33" s="88"/>
      <c r="HZ33" s="88"/>
      <c r="IA33" s="88"/>
      <c r="IB33" s="88"/>
      <c r="IC33" s="88"/>
      <c r="ID33" s="88"/>
      <c r="IE33" s="88"/>
      <c r="IF33" s="88"/>
      <c r="IG33" s="88"/>
      <c r="IH33" s="88"/>
      <c r="II33" s="88"/>
      <c r="IJ33" s="89"/>
      <c r="IK33" s="87">
        <f>データ!BG7</f>
        <v>100.1</v>
      </c>
      <c r="IL33" s="88"/>
      <c r="IM33" s="88"/>
      <c r="IN33" s="88"/>
      <c r="IO33" s="88"/>
      <c r="IP33" s="88"/>
      <c r="IQ33" s="88"/>
      <c r="IR33" s="88"/>
      <c r="IS33" s="88"/>
      <c r="IT33" s="88"/>
      <c r="IU33" s="88"/>
      <c r="IV33" s="88"/>
      <c r="IW33" s="88"/>
      <c r="IX33" s="88"/>
      <c r="IY33" s="89"/>
      <c r="IZ33" s="87">
        <f>データ!BH7</f>
        <v>109.8</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63.7</v>
      </c>
      <c r="KG33" s="88"/>
      <c r="KH33" s="88"/>
      <c r="KI33" s="88"/>
      <c r="KJ33" s="88"/>
      <c r="KK33" s="88"/>
      <c r="KL33" s="88"/>
      <c r="KM33" s="88"/>
      <c r="KN33" s="88"/>
      <c r="KO33" s="88"/>
      <c r="KP33" s="88"/>
      <c r="KQ33" s="88"/>
      <c r="KR33" s="88"/>
      <c r="KS33" s="88"/>
      <c r="KT33" s="89"/>
      <c r="KU33" s="87">
        <f>データ!BP7</f>
        <v>64.2</v>
      </c>
      <c r="KV33" s="88"/>
      <c r="KW33" s="88"/>
      <c r="KX33" s="88"/>
      <c r="KY33" s="88"/>
      <c r="KZ33" s="88"/>
      <c r="LA33" s="88"/>
      <c r="LB33" s="88"/>
      <c r="LC33" s="88"/>
      <c r="LD33" s="88"/>
      <c r="LE33" s="88"/>
      <c r="LF33" s="88"/>
      <c r="LG33" s="88"/>
      <c r="LH33" s="88"/>
      <c r="LI33" s="89"/>
      <c r="LJ33" s="87">
        <f>データ!BQ7</f>
        <v>63.8</v>
      </c>
      <c r="LK33" s="88"/>
      <c r="LL33" s="88"/>
      <c r="LM33" s="88"/>
      <c r="LN33" s="88"/>
      <c r="LO33" s="88"/>
      <c r="LP33" s="88"/>
      <c r="LQ33" s="88"/>
      <c r="LR33" s="88"/>
      <c r="LS33" s="88"/>
      <c r="LT33" s="88"/>
      <c r="LU33" s="88"/>
      <c r="LV33" s="88"/>
      <c r="LW33" s="88"/>
      <c r="LX33" s="89"/>
      <c r="LY33" s="87">
        <f>データ!BR7</f>
        <v>68.8</v>
      </c>
      <c r="LZ33" s="88"/>
      <c r="MA33" s="88"/>
      <c r="MB33" s="88"/>
      <c r="MC33" s="88"/>
      <c r="MD33" s="88"/>
      <c r="ME33" s="88"/>
      <c r="MF33" s="88"/>
      <c r="MG33" s="88"/>
      <c r="MH33" s="88"/>
      <c r="MI33" s="88"/>
      <c r="MJ33" s="88"/>
      <c r="MK33" s="88"/>
      <c r="ML33" s="88"/>
      <c r="MM33" s="89"/>
      <c r="MN33" s="87">
        <f>データ!BS7</f>
        <v>67.8</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99.7</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93.6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45.6</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76.099999999999994</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179</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55</v>
      </c>
      <c r="H55" s="104"/>
      <c r="I55" s="104"/>
      <c r="J55" s="104"/>
      <c r="K55" s="104"/>
      <c r="L55" s="104"/>
      <c r="M55" s="104"/>
      <c r="N55" s="104"/>
      <c r="O55" s="104"/>
      <c r="P55" s="105">
        <f>データ!BZ7</f>
        <v>44818</v>
      </c>
      <c r="Q55" s="106"/>
      <c r="R55" s="106"/>
      <c r="S55" s="106"/>
      <c r="T55" s="106"/>
      <c r="U55" s="106"/>
      <c r="V55" s="106"/>
      <c r="W55" s="106"/>
      <c r="X55" s="106"/>
      <c r="Y55" s="106"/>
      <c r="Z55" s="106"/>
      <c r="AA55" s="106"/>
      <c r="AB55" s="106"/>
      <c r="AC55" s="106"/>
      <c r="AD55" s="107"/>
      <c r="AE55" s="105">
        <f>データ!CA7</f>
        <v>45962</v>
      </c>
      <c r="AF55" s="106"/>
      <c r="AG55" s="106"/>
      <c r="AH55" s="106"/>
      <c r="AI55" s="106"/>
      <c r="AJ55" s="106"/>
      <c r="AK55" s="106"/>
      <c r="AL55" s="106"/>
      <c r="AM55" s="106"/>
      <c r="AN55" s="106"/>
      <c r="AO55" s="106"/>
      <c r="AP55" s="106"/>
      <c r="AQ55" s="106"/>
      <c r="AR55" s="106"/>
      <c r="AS55" s="107"/>
      <c r="AT55" s="105">
        <f>データ!CB7</f>
        <v>44499</v>
      </c>
      <c r="AU55" s="106"/>
      <c r="AV55" s="106"/>
      <c r="AW55" s="106"/>
      <c r="AX55" s="106"/>
      <c r="AY55" s="106"/>
      <c r="AZ55" s="106"/>
      <c r="BA55" s="106"/>
      <c r="BB55" s="106"/>
      <c r="BC55" s="106"/>
      <c r="BD55" s="106"/>
      <c r="BE55" s="106"/>
      <c r="BF55" s="106"/>
      <c r="BG55" s="106"/>
      <c r="BH55" s="107"/>
      <c r="BI55" s="105">
        <f>データ!CC7</f>
        <v>44697</v>
      </c>
      <c r="BJ55" s="106"/>
      <c r="BK55" s="106"/>
      <c r="BL55" s="106"/>
      <c r="BM55" s="106"/>
      <c r="BN55" s="106"/>
      <c r="BO55" s="106"/>
      <c r="BP55" s="106"/>
      <c r="BQ55" s="106"/>
      <c r="BR55" s="106"/>
      <c r="BS55" s="106"/>
      <c r="BT55" s="106"/>
      <c r="BU55" s="106"/>
      <c r="BV55" s="106"/>
      <c r="BW55" s="107"/>
      <c r="BX55" s="105">
        <f>データ!CD7</f>
        <v>45674</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12720</v>
      </c>
      <c r="DE55" s="106"/>
      <c r="DF55" s="106"/>
      <c r="DG55" s="106"/>
      <c r="DH55" s="106"/>
      <c r="DI55" s="106"/>
      <c r="DJ55" s="106"/>
      <c r="DK55" s="106"/>
      <c r="DL55" s="106"/>
      <c r="DM55" s="106"/>
      <c r="DN55" s="106"/>
      <c r="DO55" s="106"/>
      <c r="DP55" s="106"/>
      <c r="DQ55" s="106"/>
      <c r="DR55" s="107"/>
      <c r="DS55" s="105">
        <f>データ!CL7</f>
        <v>15476</v>
      </c>
      <c r="DT55" s="106"/>
      <c r="DU55" s="106"/>
      <c r="DV55" s="106"/>
      <c r="DW55" s="106"/>
      <c r="DX55" s="106"/>
      <c r="DY55" s="106"/>
      <c r="DZ55" s="106"/>
      <c r="EA55" s="106"/>
      <c r="EB55" s="106"/>
      <c r="EC55" s="106"/>
      <c r="ED55" s="106"/>
      <c r="EE55" s="106"/>
      <c r="EF55" s="106"/>
      <c r="EG55" s="107"/>
      <c r="EH55" s="105">
        <f>データ!CM7</f>
        <v>14207</v>
      </c>
      <c r="EI55" s="106"/>
      <c r="EJ55" s="106"/>
      <c r="EK55" s="106"/>
      <c r="EL55" s="106"/>
      <c r="EM55" s="106"/>
      <c r="EN55" s="106"/>
      <c r="EO55" s="106"/>
      <c r="EP55" s="106"/>
      <c r="EQ55" s="106"/>
      <c r="ER55" s="106"/>
      <c r="ES55" s="106"/>
      <c r="ET55" s="106"/>
      <c r="EU55" s="106"/>
      <c r="EV55" s="107"/>
      <c r="EW55" s="105">
        <f>データ!CN7</f>
        <v>14301</v>
      </c>
      <c r="EX55" s="106"/>
      <c r="EY55" s="106"/>
      <c r="EZ55" s="106"/>
      <c r="FA55" s="106"/>
      <c r="FB55" s="106"/>
      <c r="FC55" s="106"/>
      <c r="FD55" s="106"/>
      <c r="FE55" s="106"/>
      <c r="FF55" s="106"/>
      <c r="FG55" s="106"/>
      <c r="FH55" s="106"/>
      <c r="FI55" s="106"/>
      <c r="FJ55" s="106"/>
      <c r="FK55" s="107"/>
      <c r="FL55" s="105">
        <f>データ!CO7</f>
        <v>14622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65.099999999999994</v>
      </c>
      <c r="GS55" s="88"/>
      <c r="GT55" s="88"/>
      <c r="GU55" s="88"/>
      <c r="GV55" s="88"/>
      <c r="GW55" s="88"/>
      <c r="GX55" s="88"/>
      <c r="GY55" s="88"/>
      <c r="GZ55" s="88"/>
      <c r="HA55" s="88"/>
      <c r="HB55" s="88"/>
      <c r="HC55" s="88"/>
      <c r="HD55" s="88"/>
      <c r="HE55" s="88"/>
      <c r="HF55" s="89"/>
      <c r="HG55" s="87">
        <f>データ!CW7</f>
        <v>61.2</v>
      </c>
      <c r="HH55" s="88"/>
      <c r="HI55" s="88"/>
      <c r="HJ55" s="88"/>
      <c r="HK55" s="88"/>
      <c r="HL55" s="88"/>
      <c r="HM55" s="88"/>
      <c r="HN55" s="88"/>
      <c r="HO55" s="88"/>
      <c r="HP55" s="88"/>
      <c r="HQ55" s="88"/>
      <c r="HR55" s="88"/>
      <c r="HS55" s="88"/>
      <c r="HT55" s="88"/>
      <c r="HU55" s="89"/>
      <c r="HV55" s="87">
        <f>データ!CX7</f>
        <v>66.3</v>
      </c>
      <c r="HW55" s="88"/>
      <c r="HX55" s="88"/>
      <c r="HY55" s="88"/>
      <c r="HZ55" s="88"/>
      <c r="IA55" s="88"/>
      <c r="IB55" s="88"/>
      <c r="IC55" s="88"/>
      <c r="ID55" s="88"/>
      <c r="IE55" s="88"/>
      <c r="IF55" s="88"/>
      <c r="IG55" s="88"/>
      <c r="IH55" s="88"/>
      <c r="II55" s="88"/>
      <c r="IJ55" s="89"/>
      <c r="IK55" s="87">
        <f>データ!CY7</f>
        <v>67.900000000000006</v>
      </c>
      <c r="IL55" s="88"/>
      <c r="IM55" s="88"/>
      <c r="IN55" s="88"/>
      <c r="IO55" s="88"/>
      <c r="IP55" s="88"/>
      <c r="IQ55" s="88"/>
      <c r="IR55" s="88"/>
      <c r="IS55" s="88"/>
      <c r="IT55" s="88"/>
      <c r="IU55" s="88"/>
      <c r="IV55" s="88"/>
      <c r="IW55" s="88"/>
      <c r="IX55" s="88"/>
      <c r="IY55" s="89"/>
      <c r="IZ55" s="87">
        <f>データ!CZ7</f>
        <v>66.099999999999994</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24.1</v>
      </c>
      <c r="KG55" s="88"/>
      <c r="KH55" s="88"/>
      <c r="KI55" s="88"/>
      <c r="KJ55" s="88"/>
      <c r="KK55" s="88"/>
      <c r="KL55" s="88"/>
      <c r="KM55" s="88"/>
      <c r="KN55" s="88"/>
      <c r="KO55" s="88"/>
      <c r="KP55" s="88"/>
      <c r="KQ55" s="88"/>
      <c r="KR55" s="88"/>
      <c r="KS55" s="88"/>
      <c r="KT55" s="89"/>
      <c r="KU55" s="87">
        <f>データ!DH7</f>
        <v>28.6</v>
      </c>
      <c r="KV55" s="88"/>
      <c r="KW55" s="88"/>
      <c r="KX55" s="88"/>
      <c r="KY55" s="88"/>
      <c r="KZ55" s="88"/>
      <c r="LA55" s="88"/>
      <c r="LB55" s="88"/>
      <c r="LC55" s="88"/>
      <c r="LD55" s="88"/>
      <c r="LE55" s="88"/>
      <c r="LF55" s="88"/>
      <c r="LG55" s="88"/>
      <c r="LH55" s="88"/>
      <c r="LI55" s="89"/>
      <c r="LJ55" s="87">
        <f>データ!DI7</f>
        <v>25.4</v>
      </c>
      <c r="LK55" s="88"/>
      <c r="LL55" s="88"/>
      <c r="LM55" s="88"/>
      <c r="LN55" s="88"/>
      <c r="LO55" s="88"/>
      <c r="LP55" s="88"/>
      <c r="LQ55" s="88"/>
      <c r="LR55" s="88"/>
      <c r="LS55" s="88"/>
      <c r="LT55" s="88"/>
      <c r="LU55" s="88"/>
      <c r="LV55" s="88"/>
      <c r="LW55" s="88"/>
      <c r="LX55" s="89"/>
      <c r="LY55" s="87">
        <f>データ!DJ7</f>
        <v>24.5</v>
      </c>
      <c r="LZ55" s="88"/>
      <c r="MA55" s="88"/>
      <c r="MB55" s="88"/>
      <c r="MC55" s="88"/>
      <c r="MD55" s="88"/>
      <c r="ME55" s="88"/>
      <c r="MF55" s="88"/>
      <c r="MG55" s="88"/>
      <c r="MH55" s="88"/>
      <c r="MI55" s="88"/>
      <c r="MJ55" s="88"/>
      <c r="MK55" s="88"/>
      <c r="ML55" s="88"/>
      <c r="MM55" s="89"/>
      <c r="MN55" s="87">
        <f>データ!DK7</f>
        <v>25.4</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57</v>
      </c>
      <c r="H56" s="104"/>
      <c r="I56" s="104"/>
      <c r="J56" s="104"/>
      <c r="K56" s="104"/>
      <c r="L56" s="104"/>
      <c r="M56" s="104"/>
      <c r="N56" s="104"/>
      <c r="O56" s="104"/>
      <c r="P56" s="105">
        <f>データ!CE7</f>
        <v>53447</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13027</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52.6</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24.2</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177</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56.7</v>
      </c>
      <c r="V79" s="82"/>
      <c r="W79" s="82"/>
      <c r="X79" s="82"/>
      <c r="Y79" s="82"/>
      <c r="Z79" s="82"/>
      <c r="AA79" s="82"/>
      <c r="AB79" s="82"/>
      <c r="AC79" s="82"/>
      <c r="AD79" s="82"/>
      <c r="AE79" s="82"/>
      <c r="AF79" s="82"/>
      <c r="AG79" s="82"/>
      <c r="AH79" s="82"/>
      <c r="AI79" s="82"/>
      <c r="AJ79" s="82"/>
      <c r="AK79" s="82"/>
      <c r="AL79" s="82"/>
      <c r="AM79" s="82"/>
      <c r="AN79" s="82">
        <f>データ!DS7</f>
        <v>58.3</v>
      </c>
      <c r="AO79" s="82"/>
      <c r="AP79" s="82"/>
      <c r="AQ79" s="82"/>
      <c r="AR79" s="82"/>
      <c r="AS79" s="82"/>
      <c r="AT79" s="82"/>
      <c r="AU79" s="82"/>
      <c r="AV79" s="82"/>
      <c r="AW79" s="82"/>
      <c r="AX79" s="82"/>
      <c r="AY79" s="82"/>
      <c r="AZ79" s="82"/>
      <c r="BA79" s="82"/>
      <c r="BB79" s="82"/>
      <c r="BC79" s="82"/>
      <c r="BD79" s="82"/>
      <c r="BE79" s="82"/>
      <c r="BF79" s="82"/>
      <c r="BG79" s="82">
        <f>データ!DT7</f>
        <v>60.1</v>
      </c>
      <c r="BH79" s="82"/>
      <c r="BI79" s="82"/>
      <c r="BJ79" s="82"/>
      <c r="BK79" s="82"/>
      <c r="BL79" s="82"/>
      <c r="BM79" s="82"/>
      <c r="BN79" s="82"/>
      <c r="BO79" s="82"/>
      <c r="BP79" s="82"/>
      <c r="BQ79" s="82"/>
      <c r="BR79" s="82"/>
      <c r="BS79" s="82"/>
      <c r="BT79" s="82"/>
      <c r="BU79" s="82"/>
      <c r="BV79" s="82"/>
      <c r="BW79" s="82"/>
      <c r="BX79" s="82"/>
      <c r="BY79" s="82"/>
      <c r="BZ79" s="82">
        <f>データ!DU7</f>
        <v>61.7</v>
      </c>
      <c r="CA79" s="82"/>
      <c r="CB79" s="82"/>
      <c r="CC79" s="82"/>
      <c r="CD79" s="82"/>
      <c r="CE79" s="82"/>
      <c r="CF79" s="82"/>
      <c r="CG79" s="82"/>
      <c r="CH79" s="82"/>
      <c r="CI79" s="82"/>
      <c r="CJ79" s="82"/>
      <c r="CK79" s="82"/>
      <c r="CL79" s="82"/>
      <c r="CM79" s="82"/>
      <c r="CN79" s="82"/>
      <c r="CO79" s="82"/>
      <c r="CP79" s="82"/>
      <c r="CQ79" s="82"/>
      <c r="CR79" s="82"/>
      <c r="CS79" s="82">
        <f>データ!DV7</f>
        <v>64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75.599999999999994</v>
      </c>
      <c r="EP79" s="82"/>
      <c r="EQ79" s="82"/>
      <c r="ER79" s="82"/>
      <c r="ES79" s="82"/>
      <c r="ET79" s="82"/>
      <c r="EU79" s="82"/>
      <c r="EV79" s="82"/>
      <c r="EW79" s="82"/>
      <c r="EX79" s="82"/>
      <c r="EY79" s="82"/>
      <c r="EZ79" s="82"/>
      <c r="FA79" s="82"/>
      <c r="FB79" s="82"/>
      <c r="FC79" s="82"/>
      <c r="FD79" s="82"/>
      <c r="FE79" s="82"/>
      <c r="FF79" s="82"/>
      <c r="FG79" s="82"/>
      <c r="FH79" s="82">
        <f>データ!ED7</f>
        <v>76.3</v>
      </c>
      <c r="FI79" s="82"/>
      <c r="FJ79" s="82"/>
      <c r="FK79" s="82"/>
      <c r="FL79" s="82"/>
      <c r="FM79" s="82"/>
      <c r="FN79" s="82"/>
      <c r="FO79" s="82"/>
      <c r="FP79" s="82"/>
      <c r="FQ79" s="82"/>
      <c r="FR79" s="82"/>
      <c r="FS79" s="82"/>
      <c r="FT79" s="82"/>
      <c r="FU79" s="82"/>
      <c r="FV79" s="82"/>
      <c r="FW79" s="82"/>
      <c r="FX79" s="82"/>
      <c r="FY79" s="82"/>
      <c r="FZ79" s="82"/>
      <c r="GA79" s="82">
        <f>データ!EE7</f>
        <v>76.8</v>
      </c>
      <c r="GB79" s="82"/>
      <c r="GC79" s="82"/>
      <c r="GD79" s="82"/>
      <c r="GE79" s="82"/>
      <c r="GF79" s="82"/>
      <c r="GG79" s="82"/>
      <c r="GH79" s="82"/>
      <c r="GI79" s="82"/>
      <c r="GJ79" s="82"/>
      <c r="GK79" s="82"/>
      <c r="GL79" s="82"/>
      <c r="GM79" s="82"/>
      <c r="GN79" s="82"/>
      <c r="GO79" s="82"/>
      <c r="GP79" s="82"/>
      <c r="GQ79" s="82"/>
      <c r="GR79" s="82"/>
      <c r="GS79" s="82"/>
      <c r="GT79" s="82">
        <f>データ!EF7</f>
        <v>76.5</v>
      </c>
      <c r="GU79" s="82"/>
      <c r="GV79" s="82"/>
      <c r="GW79" s="82"/>
      <c r="GX79" s="82"/>
      <c r="GY79" s="82"/>
      <c r="GZ79" s="82"/>
      <c r="HA79" s="82"/>
      <c r="HB79" s="82"/>
      <c r="HC79" s="82"/>
      <c r="HD79" s="82"/>
      <c r="HE79" s="82"/>
      <c r="HF79" s="82"/>
      <c r="HG79" s="82"/>
      <c r="HH79" s="82"/>
      <c r="HI79" s="82"/>
      <c r="HJ79" s="82"/>
      <c r="HK79" s="82"/>
      <c r="HL79" s="82"/>
      <c r="HM79" s="82">
        <f>データ!EG7</f>
        <v>79.099999999999994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36339313</v>
      </c>
      <c r="JK79" s="81"/>
      <c r="JL79" s="81"/>
      <c r="JM79" s="81"/>
      <c r="JN79" s="81"/>
      <c r="JO79" s="81"/>
      <c r="JP79" s="81"/>
      <c r="JQ79" s="81"/>
      <c r="JR79" s="81"/>
      <c r="JS79" s="81"/>
      <c r="JT79" s="81"/>
      <c r="JU79" s="81"/>
      <c r="JV79" s="81"/>
      <c r="JW79" s="81"/>
      <c r="JX79" s="81"/>
      <c r="JY79" s="81"/>
      <c r="JZ79" s="81"/>
      <c r="KA79" s="81"/>
      <c r="KB79" s="81"/>
      <c r="KC79" s="81">
        <f>データ!EO7</f>
        <v>36783590</v>
      </c>
      <c r="KD79" s="81"/>
      <c r="KE79" s="81"/>
      <c r="KF79" s="81"/>
      <c r="KG79" s="81"/>
      <c r="KH79" s="81"/>
      <c r="KI79" s="81"/>
      <c r="KJ79" s="81"/>
      <c r="KK79" s="81"/>
      <c r="KL79" s="81"/>
      <c r="KM79" s="81"/>
      <c r="KN79" s="81"/>
      <c r="KO79" s="81"/>
      <c r="KP79" s="81"/>
      <c r="KQ79" s="81"/>
      <c r="KR79" s="81"/>
      <c r="KS79" s="81"/>
      <c r="KT79" s="81"/>
      <c r="KU79" s="81"/>
      <c r="KV79" s="81">
        <f>データ!EP7</f>
        <v>37290160</v>
      </c>
      <c r="KW79" s="81"/>
      <c r="KX79" s="81"/>
      <c r="KY79" s="81"/>
      <c r="KZ79" s="81"/>
      <c r="LA79" s="81"/>
      <c r="LB79" s="81"/>
      <c r="LC79" s="81"/>
      <c r="LD79" s="81"/>
      <c r="LE79" s="81"/>
      <c r="LF79" s="81"/>
      <c r="LG79" s="81"/>
      <c r="LH79" s="81"/>
      <c r="LI79" s="81"/>
      <c r="LJ79" s="81"/>
      <c r="LK79" s="81"/>
      <c r="LL79" s="81"/>
      <c r="LM79" s="81"/>
      <c r="LN79" s="81"/>
      <c r="LO79" s="81">
        <f>データ!EQ7</f>
        <v>40226524</v>
      </c>
      <c r="LP79" s="81"/>
      <c r="LQ79" s="81"/>
      <c r="LR79" s="81"/>
      <c r="LS79" s="81"/>
      <c r="LT79" s="81"/>
      <c r="LU79" s="81"/>
      <c r="LV79" s="81"/>
      <c r="LW79" s="81"/>
      <c r="LX79" s="81"/>
      <c r="LY79" s="81"/>
      <c r="LZ79" s="81"/>
      <c r="MA79" s="81"/>
      <c r="MB79" s="81"/>
      <c r="MC79" s="81"/>
      <c r="MD79" s="81"/>
      <c r="ME79" s="81"/>
      <c r="MF79" s="81"/>
      <c r="MG79" s="81"/>
      <c r="MH79" s="81">
        <f>データ!ER7</f>
        <v>40414927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90</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K0DGjuJsUgCZCGfgHcmxZzmS/DmKTgNbf6RAmcr450MOWWrTajRlI8zDv+zF31dn097ffTg83JNBikVmYDu4rQ==" saltValue="V5wqTxiKhvAj9Jixyh78+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104</v>
      </c>
      <c r="AI4" s="163"/>
      <c r="AJ4" s="163"/>
      <c r="AK4" s="163"/>
      <c r="AL4" s="163"/>
      <c r="AM4" s="163"/>
      <c r="AN4" s="163"/>
      <c r="AO4" s="163"/>
      <c r="AP4" s="163"/>
      <c r="AQ4" s="163"/>
      <c r="AR4" s="164"/>
      <c r="AS4" s="165" t="s">
        <v>105</v>
      </c>
      <c r="AT4" s="161"/>
      <c r="AU4" s="161"/>
      <c r="AV4" s="161"/>
      <c r="AW4" s="161"/>
      <c r="AX4" s="161"/>
      <c r="AY4" s="161"/>
      <c r="AZ4" s="161"/>
      <c r="BA4" s="161"/>
      <c r="BB4" s="161"/>
      <c r="BC4" s="161"/>
      <c r="BD4" s="165" t="s">
        <v>106</v>
      </c>
      <c r="BE4" s="161"/>
      <c r="BF4" s="161"/>
      <c r="BG4" s="161"/>
      <c r="BH4" s="161"/>
      <c r="BI4" s="161"/>
      <c r="BJ4" s="161"/>
      <c r="BK4" s="161"/>
      <c r="BL4" s="161"/>
      <c r="BM4" s="161"/>
      <c r="BN4" s="161"/>
      <c r="BO4" s="162" t="s">
        <v>107</v>
      </c>
      <c r="BP4" s="163"/>
      <c r="BQ4" s="163"/>
      <c r="BR4" s="163"/>
      <c r="BS4" s="163"/>
      <c r="BT4" s="163"/>
      <c r="BU4" s="163"/>
      <c r="BV4" s="163"/>
      <c r="BW4" s="163"/>
      <c r="BX4" s="163"/>
      <c r="BY4" s="164"/>
      <c r="BZ4" s="161" t="s">
        <v>108</v>
      </c>
      <c r="CA4" s="161"/>
      <c r="CB4" s="161"/>
      <c r="CC4" s="161"/>
      <c r="CD4" s="161"/>
      <c r="CE4" s="161"/>
      <c r="CF4" s="161"/>
      <c r="CG4" s="161"/>
      <c r="CH4" s="161"/>
      <c r="CI4" s="161"/>
      <c r="CJ4" s="161"/>
      <c r="CK4" s="165"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2" t="s">
        <v>112</v>
      </c>
      <c r="DS4" s="163"/>
      <c r="DT4" s="163"/>
      <c r="DU4" s="163"/>
      <c r="DV4" s="163"/>
      <c r="DW4" s="163"/>
      <c r="DX4" s="163"/>
      <c r="DY4" s="163"/>
      <c r="DZ4" s="163"/>
      <c r="EA4" s="163"/>
      <c r="EB4" s="164"/>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150</v>
      </c>
      <c r="BP5" s="64" t="s">
        <v>139</v>
      </c>
      <c r="BQ5" s="64" t="s">
        <v>151</v>
      </c>
      <c r="BR5" s="64" t="s">
        <v>152</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153</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154</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155</v>
      </c>
      <c r="B6" s="65">
        <f>B8</f>
        <v>2018</v>
      </c>
      <c r="C6" s="65">
        <f t="shared" ref="C6:M6" si="2">C8</f>
        <v>232131</v>
      </c>
      <c r="D6" s="65">
        <f t="shared" si="2"/>
        <v>46</v>
      </c>
      <c r="E6" s="65">
        <f t="shared" si="2"/>
        <v>6</v>
      </c>
      <c r="F6" s="65">
        <f t="shared" si="2"/>
        <v>0</v>
      </c>
      <c r="G6" s="65">
        <f t="shared" si="2"/>
        <v>1</v>
      </c>
      <c r="H6" s="166" t="str">
        <f>IF(H8&lt;&gt;I8,H8,"")&amp;IF(I8&lt;&gt;J8,I8,"")&amp;"　"&amp;J8</f>
        <v>愛知県西尾市　西尾市民病院</v>
      </c>
      <c r="I6" s="167"/>
      <c r="J6" s="168"/>
      <c r="K6" s="65" t="str">
        <f t="shared" si="2"/>
        <v>当然財務</v>
      </c>
      <c r="L6" s="65" t="str">
        <f t="shared" si="2"/>
        <v>病院事業</v>
      </c>
      <c r="M6" s="65" t="str">
        <f t="shared" si="2"/>
        <v>一般病院</v>
      </c>
      <c r="N6" s="65" t="str">
        <f>N8</f>
        <v>300床以上～400床未満</v>
      </c>
      <c r="O6" s="65" t="str">
        <f>O8</f>
        <v>非設置</v>
      </c>
      <c r="P6" s="65" t="str">
        <f>P8</f>
        <v>直営</v>
      </c>
      <c r="Q6" s="66">
        <f t="shared" ref="Q6:AG6" si="3">Q8</f>
        <v>17</v>
      </c>
      <c r="R6" s="65" t="str">
        <f t="shared" si="3"/>
        <v>対象</v>
      </c>
      <c r="S6" s="65" t="str">
        <f t="shared" si="3"/>
        <v>未 訓 ガ</v>
      </c>
      <c r="T6" s="65" t="str">
        <f t="shared" si="3"/>
        <v>救 臨 災 輪</v>
      </c>
      <c r="U6" s="66">
        <f>U8</f>
        <v>172278</v>
      </c>
      <c r="V6" s="66">
        <f>V8</f>
        <v>26176</v>
      </c>
      <c r="W6" s="65" t="str">
        <f>W8</f>
        <v>非該当</v>
      </c>
      <c r="X6" s="65" t="str">
        <f t="shared" si="3"/>
        <v>７：１</v>
      </c>
      <c r="Y6" s="66">
        <f t="shared" si="3"/>
        <v>372</v>
      </c>
      <c r="Z6" s="66" t="str">
        <f t="shared" si="3"/>
        <v>-</v>
      </c>
      <c r="AA6" s="66" t="str">
        <f t="shared" si="3"/>
        <v>-</v>
      </c>
      <c r="AB6" s="66" t="str">
        <f t="shared" si="3"/>
        <v>-</v>
      </c>
      <c r="AC6" s="66" t="str">
        <f t="shared" si="3"/>
        <v>-</v>
      </c>
      <c r="AD6" s="66">
        <f t="shared" si="3"/>
        <v>372</v>
      </c>
      <c r="AE6" s="66">
        <f t="shared" si="3"/>
        <v>321</v>
      </c>
      <c r="AF6" s="66" t="str">
        <f t="shared" si="3"/>
        <v>-</v>
      </c>
      <c r="AG6" s="66">
        <f t="shared" si="3"/>
        <v>321</v>
      </c>
      <c r="AH6" s="67">
        <f>IF(AH8="-",NA(),AH8)</f>
        <v>91.8</v>
      </c>
      <c r="AI6" s="67">
        <f t="shared" ref="AI6:AQ6" si="4">IF(AI8="-",NA(),AI8)</f>
        <v>92.9</v>
      </c>
      <c r="AJ6" s="67">
        <f t="shared" si="4"/>
        <v>101.1</v>
      </c>
      <c r="AK6" s="67">
        <f t="shared" si="4"/>
        <v>91.4</v>
      </c>
      <c r="AL6" s="67">
        <f t="shared" si="4"/>
        <v>91.4</v>
      </c>
      <c r="AM6" s="67">
        <f t="shared" si="4"/>
        <v>99.7</v>
      </c>
      <c r="AN6" s="67">
        <f t="shared" si="4"/>
        <v>98.8</v>
      </c>
      <c r="AO6" s="67">
        <f t="shared" si="4"/>
        <v>98.5</v>
      </c>
      <c r="AP6" s="67">
        <f t="shared" si="4"/>
        <v>97</v>
      </c>
      <c r="AQ6" s="67">
        <f t="shared" si="4"/>
        <v>97.8</v>
      </c>
      <c r="AR6" s="67" t="str">
        <f>IF(AR8="-","【-】","【"&amp;SUBSTITUTE(TEXT(AR8,"#,##0.0"),"-","△")&amp;"】")</f>
        <v>【98.8】</v>
      </c>
      <c r="AS6" s="67">
        <f>IF(AS8="-",NA(),AS8)</f>
        <v>85.2</v>
      </c>
      <c r="AT6" s="67">
        <f t="shared" ref="AT6:BB6" si="5">IF(AT8="-",NA(),AT8)</f>
        <v>86.8</v>
      </c>
      <c r="AU6" s="67">
        <f t="shared" si="5"/>
        <v>83.9</v>
      </c>
      <c r="AV6" s="67">
        <f t="shared" si="5"/>
        <v>83.9</v>
      </c>
      <c r="AW6" s="67">
        <f t="shared" si="5"/>
        <v>84.4</v>
      </c>
      <c r="AX6" s="67">
        <f t="shared" si="5"/>
        <v>93.6</v>
      </c>
      <c r="AY6" s="67">
        <f t="shared" si="5"/>
        <v>91.8</v>
      </c>
      <c r="AZ6" s="67">
        <f t="shared" si="5"/>
        <v>91.6</v>
      </c>
      <c r="BA6" s="67">
        <f t="shared" si="5"/>
        <v>89.6</v>
      </c>
      <c r="BB6" s="67">
        <f t="shared" si="5"/>
        <v>89.7</v>
      </c>
      <c r="BC6" s="67" t="str">
        <f>IF(BC8="-","【-】","【"&amp;SUBSTITUTE(TEXT(BC8,"#,##0.0"),"-","△")&amp;"】")</f>
        <v>【89.7】</v>
      </c>
      <c r="BD6" s="67">
        <f>IF(BD8="-",NA(),BD8)</f>
        <v>82.8</v>
      </c>
      <c r="BE6" s="67">
        <f t="shared" ref="BE6:BM6" si="6">IF(BE8="-",NA(),BE8)</f>
        <v>84.5</v>
      </c>
      <c r="BF6" s="67">
        <f t="shared" si="6"/>
        <v>89.6</v>
      </c>
      <c r="BG6" s="67">
        <f t="shared" si="6"/>
        <v>100.1</v>
      </c>
      <c r="BH6" s="67">
        <f t="shared" si="6"/>
        <v>109.8</v>
      </c>
      <c r="BI6" s="67">
        <f t="shared" si="6"/>
        <v>45.6</v>
      </c>
      <c r="BJ6" s="67">
        <f t="shared" si="6"/>
        <v>38.1</v>
      </c>
      <c r="BK6" s="67">
        <f t="shared" si="6"/>
        <v>42.9</v>
      </c>
      <c r="BL6" s="67">
        <f t="shared" si="6"/>
        <v>80.7</v>
      </c>
      <c r="BM6" s="67">
        <f t="shared" si="6"/>
        <v>75.900000000000006</v>
      </c>
      <c r="BN6" s="67" t="str">
        <f>IF(BN8="-","【-】","【"&amp;SUBSTITUTE(TEXT(BN8,"#,##0.0"),"-","△")&amp;"】")</f>
        <v>【64.1】</v>
      </c>
      <c r="BO6" s="67">
        <f>IF(BO8="-",NA(),BO8)</f>
        <v>63.7</v>
      </c>
      <c r="BP6" s="67">
        <f t="shared" ref="BP6:BX6" si="7">IF(BP8="-",NA(),BP8)</f>
        <v>64.2</v>
      </c>
      <c r="BQ6" s="67">
        <f t="shared" si="7"/>
        <v>63.8</v>
      </c>
      <c r="BR6" s="67">
        <f t="shared" si="7"/>
        <v>68.8</v>
      </c>
      <c r="BS6" s="67">
        <f t="shared" si="7"/>
        <v>67.8</v>
      </c>
      <c r="BT6" s="67">
        <f t="shared" si="7"/>
        <v>76.099999999999994</v>
      </c>
      <c r="BU6" s="67">
        <f t="shared" si="7"/>
        <v>75.7</v>
      </c>
      <c r="BV6" s="67">
        <f t="shared" si="7"/>
        <v>76.099999999999994</v>
      </c>
      <c r="BW6" s="67">
        <f t="shared" si="7"/>
        <v>73.5</v>
      </c>
      <c r="BX6" s="67">
        <f t="shared" si="7"/>
        <v>74.099999999999994</v>
      </c>
      <c r="BY6" s="67" t="str">
        <f>IF(BY8="-","【-】","【"&amp;SUBSTITUTE(TEXT(BY8,"#,##0.0"),"-","△")&amp;"】")</f>
        <v>【74.9】</v>
      </c>
      <c r="BZ6" s="68">
        <f>IF(BZ8="-",NA(),BZ8)</f>
        <v>44818</v>
      </c>
      <c r="CA6" s="68">
        <f t="shared" ref="CA6:CI6" si="8">IF(CA8="-",NA(),CA8)</f>
        <v>45962</v>
      </c>
      <c r="CB6" s="68">
        <f t="shared" si="8"/>
        <v>44499</v>
      </c>
      <c r="CC6" s="68">
        <f t="shared" si="8"/>
        <v>44697</v>
      </c>
      <c r="CD6" s="68">
        <f t="shared" si="8"/>
        <v>45674</v>
      </c>
      <c r="CE6" s="68">
        <f t="shared" si="8"/>
        <v>53447</v>
      </c>
      <c r="CF6" s="68">
        <f t="shared" si="8"/>
        <v>54464</v>
      </c>
      <c r="CG6" s="68">
        <f t="shared" si="8"/>
        <v>55265</v>
      </c>
      <c r="CH6" s="68">
        <f t="shared" si="8"/>
        <v>50958</v>
      </c>
      <c r="CI6" s="68">
        <f t="shared" si="8"/>
        <v>52405</v>
      </c>
      <c r="CJ6" s="67" t="str">
        <f>IF(CJ8="-","【-】","【"&amp;SUBSTITUTE(TEXT(CJ8,"#,##0"),"-","△")&amp;"】")</f>
        <v>【52,412】</v>
      </c>
      <c r="CK6" s="68">
        <f>IF(CK8="-",NA(),CK8)</f>
        <v>12720</v>
      </c>
      <c r="CL6" s="68">
        <f t="shared" ref="CL6:CT6" si="9">IF(CL8="-",NA(),CL8)</f>
        <v>15476</v>
      </c>
      <c r="CM6" s="68">
        <f t="shared" si="9"/>
        <v>14207</v>
      </c>
      <c r="CN6" s="68">
        <f t="shared" si="9"/>
        <v>14301</v>
      </c>
      <c r="CO6" s="68">
        <f t="shared" si="9"/>
        <v>14622</v>
      </c>
      <c r="CP6" s="68">
        <f t="shared" si="9"/>
        <v>13027</v>
      </c>
      <c r="CQ6" s="68">
        <f t="shared" si="9"/>
        <v>13969</v>
      </c>
      <c r="CR6" s="68">
        <f t="shared" si="9"/>
        <v>14455</v>
      </c>
      <c r="CS6" s="68">
        <f t="shared" si="9"/>
        <v>13792</v>
      </c>
      <c r="CT6" s="68">
        <f t="shared" si="9"/>
        <v>14290</v>
      </c>
      <c r="CU6" s="67" t="str">
        <f>IF(CU8="-","【-】","【"&amp;SUBSTITUTE(TEXT(CU8,"#,##0"),"-","△")&amp;"】")</f>
        <v>【14,708】</v>
      </c>
      <c r="CV6" s="67">
        <f>IF(CV8="-",NA(),CV8)</f>
        <v>65.099999999999994</v>
      </c>
      <c r="CW6" s="67">
        <f t="shared" ref="CW6:DE6" si="10">IF(CW8="-",NA(),CW8)</f>
        <v>61.2</v>
      </c>
      <c r="CX6" s="67">
        <f t="shared" si="10"/>
        <v>66.3</v>
      </c>
      <c r="CY6" s="67">
        <f t="shared" si="10"/>
        <v>67.900000000000006</v>
      </c>
      <c r="CZ6" s="67">
        <f t="shared" si="10"/>
        <v>66.099999999999994</v>
      </c>
      <c r="DA6" s="67">
        <f t="shared" si="10"/>
        <v>52.6</v>
      </c>
      <c r="DB6" s="67">
        <f t="shared" si="10"/>
        <v>53.2</v>
      </c>
      <c r="DC6" s="67">
        <f t="shared" si="10"/>
        <v>54.1</v>
      </c>
      <c r="DD6" s="67">
        <f t="shared" si="10"/>
        <v>56.1</v>
      </c>
      <c r="DE6" s="67">
        <f t="shared" si="10"/>
        <v>56</v>
      </c>
      <c r="DF6" s="67" t="str">
        <f>IF(DF8="-","【-】","【"&amp;SUBSTITUTE(TEXT(DF8,"#,##0.0"),"-","△")&amp;"】")</f>
        <v>【54.8】</v>
      </c>
      <c r="DG6" s="67">
        <f>IF(DG8="-",NA(),DG8)</f>
        <v>24.1</v>
      </c>
      <c r="DH6" s="67">
        <f t="shared" ref="DH6:DP6" si="11">IF(DH8="-",NA(),DH8)</f>
        <v>28.6</v>
      </c>
      <c r="DI6" s="67">
        <f t="shared" si="11"/>
        <v>25.4</v>
      </c>
      <c r="DJ6" s="67">
        <f t="shared" si="11"/>
        <v>24.5</v>
      </c>
      <c r="DK6" s="67">
        <f t="shared" si="11"/>
        <v>25.4</v>
      </c>
      <c r="DL6" s="67">
        <f t="shared" si="11"/>
        <v>24.2</v>
      </c>
      <c r="DM6" s="67">
        <f t="shared" si="11"/>
        <v>25.3</v>
      </c>
      <c r="DN6" s="67">
        <f t="shared" si="11"/>
        <v>25.2</v>
      </c>
      <c r="DO6" s="67">
        <f t="shared" si="11"/>
        <v>23.9</v>
      </c>
      <c r="DP6" s="67">
        <f t="shared" si="11"/>
        <v>23.6</v>
      </c>
      <c r="DQ6" s="67" t="str">
        <f>IF(DQ8="-","【-】","【"&amp;SUBSTITUTE(TEXT(DQ8,"#,##0.0"),"-","△")&amp;"】")</f>
        <v>【24.3】</v>
      </c>
      <c r="DR6" s="67">
        <f>IF(DR8="-",NA(),DR8)</f>
        <v>56.7</v>
      </c>
      <c r="DS6" s="67">
        <f t="shared" ref="DS6:EA6" si="12">IF(DS8="-",NA(),DS8)</f>
        <v>58.3</v>
      </c>
      <c r="DT6" s="67">
        <f t="shared" si="12"/>
        <v>60.1</v>
      </c>
      <c r="DU6" s="67">
        <f t="shared" si="12"/>
        <v>61.7</v>
      </c>
      <c r="DV6" s="67">
        <f t="shared" si="12"/>
        <v>64</v>
      </c>
      <c r="DW6" s="67">
        <f t="shared" si="12"/>
        <v>48.4</v>
      </c>
      <c r="DX6" s="67">
        <f t="shared" si="12"/>
        <v>48.7</v>
      </c>
      <c r="DY6" s="67">
        <f t="shared" si="12"/>
        <v>52.5</v>
      </c>
      <c r="DZ6" s="67">
        <f t="shared" si="12"/>
        <v>50.9</v>
      </c>
      <c r="EA6" s="67">
        <f t="shared" si="12"/>
        <v>51.9</v>
      </c>
      <c r="EB6" s="67" t="str">
        <f>IF(EB8="-","【-】","【"&amp;SUBSTITUTE(TEXT(EB8,"#,##0.0"),"-","△")&amp;"】")</f>
        <v>【52.5】</v>
      </c>
      <c r="EC6" s="67">
        <f>IF(EC8="-",NA(),EC8)</f>
        <v>75.599999999999994</v>
      </c>
      <c r="ED6" s="67">
        <f t="shared" ref="ED6:EL6" si="13">IF(ED8="-",NA(),ED8)</f>
        <v>76.3</v>
      </c>
      <c r="EE6" s="67">
        <f t="shared" si="13"/>
        <v>76.8</v>
      </c>
      <c r="EF6" s="67">
        <f t="shared" si="13"/>
        <v>76.5</v>
      </c>
      <c r="EG6" s="67">
        <f t="shared" si="13"/>
        <v>79.099999999999994</v>
      </c>
      <c r="EH6" s="67">
        <f t="shared" si="13"/>
        <v>62.3</v>
      </c>
      <c r="EI6" s="67">
        <f t="shared" si="13"/>
        <v>61.7</v>
      </c>
      <c r="EJ6" s="67">
        <f t="shared" si="13"/>
        <v>66.099999999999994</v>
      </c>
      <c r="EK6" s="67">
        <f t="shared" si="13"/>
        <v>66.8</v>
      </c>
      <c r="EL6" s="67">
        <f t="shared" si="13"/>
        <v>68.2</v>
      </c>
      <c r="EM6" s="67" t="str">
        <f>IF(EM8="-","【-】","【"&amp;SUBSTITUTE(TEXT(EM8,"#,##0.0"),"-","△")&amp;"】")</f>
        <v>【68.8】</v>
      </c>
      <c r="EN6" s="68">
        <f>IF(EN8="-",NA(),EN8)</f>
        <v>36339313</v>
      </c>
      <c r="EO6" s="68">
        <f t="shared" ref="EO6:EW6" si="14">IF(EO8="-",NA(),EO8)</f>
        <v>36783590</v>
      </c>
      <c r="EP6" s="68">
        <f t="shared" si="14"/>
        <v>37290160</v>
      </c>
      <c r="EQ6" s="68">
        <f t="shared" si="14"/>
        <v>40226524</v>
      </c>
      <c r="ER6" s="68">
        <f t="shared" si="14"/>
        <v>40414927</v>
      </c>
      <c r="ES6" s="68">
        <f t="shared" si="14"/>
        <v>42112933</v>
      </c>
      <c r="ET6" s="68">
        <f t="shared" si="14"/>
        <v>43764424</v>
      </c>
      <c r="EU6" s="68">
        <f t="shared" si="14"/>
        <v>44446754</v>
      </c>
      <c r="EV6" s="68">
        <f t="shared" si="14"/>
        <v>47082778</v>
      </c>
      <c r="EW6" s="68">
        <f t="shared" si="14"/>
        <v>48918364</v>
      </c>
      <c r="EX6" s="68" t="str">
        <f>IF(EX8="-","【-】","【"&amp;SUBSTITUTE(TEXT(EX8,"#,##0"),"-","△")&amp;"】")</f>
        <v>【47,139,449】</v>
      </c>
    </row>
    <row r="7" spans="1:154" s="69" customFormat="1">
      <c r="A7" s="50" t="s">
        <v>156</v>
      </c>
      <c r="B7" s="65">
        <f t="shared" ref="B7:AG7" si="15">B8</f>
        <v>2018</v>
      </c>
      <c r="C7" s="65">
        <f t="shared" si="15"/>
        <v>232131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300床以上～400床未満</v>
      </c>
      <c r="O7" s="65" t="str">
        <f>O8</f>
        <v>非設置</v>
      </c>
      <c r="P7" s="65" t="str">
        <f>P8</f>
        <v>直営</v>
      </c>
      <c r="Q7" s="66">
        <f t="shared" si="15"/>
        <v>17</v>
      </c>
      <c r="R7" s="65" t="str">
        <f t="shared" si="15"/>
        <v>対象</v>
      </c>
      <c r="S7" s="65" t="str">
        <f t="shared" si="15"/>
        <v>未 訓 ガ</v>
      </c>
      <c r="T7" s="65" t="str">
        <f t="shared" si="15"/>
        <v>救 臨 災 輪</v>
      </c>
      <c r="U7" s="66">
        <f>U8</f>
        <v>172278</v>
      </c>
      <c r="V7" s="66">
        <f>V8</f>
        <v>26176</v>
      </c>
      <c r="W7" s="65" t="str">
        <f>W8</f>
        <v>非該当</v>
      </c>
      <c r="X7" s="65" t="str">
        <f t="shared" si="15"/>
        <v>７：１</v>
      </c>
      <c r="Y7" s="66">
        <f t="shared" si="15"/>
        <v>372</v>
      </c>
      <c r="Z7" s="66" t="str">
        <f t="shared" si="15"/>
        <v>-</v>
      </c>
      <c r="AA7" s="66" t="str">
        <f t="shared" si="15"/>
        <v>-</v>
      </c>
      <c r="AB7" s="66" t="str">
        <f t="shared" si="15"/>
        <v>-</v>
      </c>
      <c r="AC7" s="66" t="str">
        <f t="shared" si="15"/>
        <v>-</v>
      </c>
      <c r="AD7" s="66">
        <f t="shared" si="15"/>
        <v>372</v>
      </c>
      <c r="AE7" s="66">
        <f t="shared" si="15"/>
        <v>321</v>
      </c>
      <c r="AF7" s="66" t="str">
        <f t="shared" si="15"/>
        <v>-</v>
      </c>
      <c r="AG7" s="66">
        <f t="shared" si="15"/>
        <v>321</v>
      </c>
      <c r="AH7" s="67">
        <f>AH8</f>
        <v>91.8</v>
      </c>
      <c r="AI7" s="67">
        <f t="shared" ref="AI7:AQ7" si="16">AI8</f>
        <v>92.9</v>
      </c>
      <c r="AJ7" s="67">
        <f t="shared" si="16"/>
        <v>101.1</v>
      </c>
      <c r="AK7" s="67">
        <f t="shared" si="16"/>
        <v>91.4</v>
      </c>
      <c r="AL7" s="67">
        <f t="shared" si="16"/>
        <v>91.4</v>
      </c>
      <c r="AM7" s="67">
        <f t="shared" si="16"/>
        <v>99.7</v>
      </c>
      <c r="AN7" s="67">
        <f t="shared" si="16"/>
        <v>98.8</v>
      </c>
      <c r="AO7" s="67">
        <f t="shared" si="16"/>
        <v>98.5</v>
      </c>
      <c r="AP7" s="67">
        <f t="shared" si="16"/>
        <v>97</v>
      </c>
      <c r="AQ7" s="67">
        <f t="shared" si="16"/>
        <v>97.8</v>
      </c>
      <c r="AR7" s="67"/>
      <c r="AS7" s="67">
        <f>AS8</f>
        <v>85.2</v>
      </c>
      <c r="AT7" s="67">
        <f t="shared" ref="AT7:BB7" si="17">AT8</f>
        <v>86.8</v>
      </c>
      <c r="AU7" s="67">
        <f t="shared" si="17"/>
        <v>83.9</v>
      </c>
      <c r="AV7" s="67">
        <f t="shared" si="17"/>
        <v>83.9</v>
      </c>
      <c r="AW7" s="67">
        <f t="shared" si="17"/>
        <v>84.4</v>
      </c>
      <c r="AX7" s="67">
        <f t="shared" si="17"/>
        <v>93.6</v>
      </c>
      <c r="AY7" s="67">
        <f t="shared" si="17"/>
        <v>91.8</v>
      </c>
      <c r="AZ7" s="67">
        <f t="shared" si="17"/>
        <v>91.6</v>
      </c>
      <c r="BA7" s="67">
        <f t="shared" si="17"/>
        <v>89.6</v>
      </c>
      <c r="BB7" s="67">
        <f t="shared" si="17"/>
        <v>89.7</v>
      </c>
      <c r="BC7" s="67"/>
      <c r="BD7" s="67">
        <f>BD8</f>
        <v>82.8</v>
      </c>
      <c r="BE7" s="67">
        <f t="shared" ref="BE7:BM7" si="18">BE8</f>
        <v>84.5</v>
      </c>
      <c r="BF7" s="67">
        <f t="shared" si="18"/>
        <v>89.6</v>
      </c>
      <c r="BG7" s="67">
        <f t="shared" si="18"/>
        <v>100.1</v>
      </c>
      <c r="BH7" s="67">
        <f t="shared" si="18"/>
        <v>109.8</v>
      </c>
      <c r="BI7" s="67">
        <f t="shared" si="18"/>
        <v>45.6</v>
      </c>
      <c r="BJ7" s="67">
        <f t="shared" si="18"/>
        <v>38.1</v>
      </c>
      <c r="BK7" s="67">
        <f t="shared" si="18"/>
        <v>42.9</v>
      </c>
      <c r="BL7" s="67">
        <f t="shared" si="18"/>
        <v>80.7</v>
      </c>
      <c r="BM7" s="67">
        <f t="shared" si="18"/>
        <v>75.900000000000006</v>
      </c>
      <c r="BN7" s="67"/>
      <c r="BO7" s="67">
        <f>BO8</f>
        <v>63.7</v>
      </c>
      <c r="BP7" s="67">
        <f t="shared" ref="BP7:BX7" si="19">BP8</f>
        <v>64.2</v>
      </c>
      <c r="BQ7" s="67">
        <f t="shared" si="19"/>
        <v>63.8</v>
      </c>
      <c r="BR7" s="67">
        <f t="shared" si="19"/>
        <v>68.8</v>
      </c>
      <c r="BS7" s="67">
        <f t="shared" si="19"/>
        <v>67.8</v>
      </c>
      <c r="BT7" s="67">
        <f t="shared" si="19"/>
        <v>76.099999999999994</v>
      </c>
      <c r="BU7" s="67">
        <f t="shared" si="19"/>
        <v>75.7</v>
      </c>
      <c r="BV7" s="67">
        <f t="shared" si="19"/>
        <v>76.099999999999994</v>
      </c>
      <c r="BW7" s="67">
        <f t="shared" si="19"/>
        <v>73.5</v>
      </c>
      <c r="BX7" s="67">
        <f t="shared" si="19"/>
        <v>74.099999999999994</v>
      </c>
      <c r="BY7" s="67"/>
      <c r="BZ7" s="68">
        <f>BZ8</f>
        <v>44818</v>
      </c>
      <c r="CA7" s="68">
        <f t="shared" ref="CA7:CI7" si="20">CA8</f>
        <v>45962</v>
      </c>
      <c r="CB7" s="68">
        <f t="shared" si="20"/>
        <v>44499</v>
      </c>
      <c r="CC7" s="68">
        <f t="shared" si="20"/>
        <v>44697</v>
      </c>
      <c r="CD7" s="68">
        <f t="shared" si="20"/>
        <v>45674</v>
      </c>
      <c r="CE7" s="68">
        <f t="shared" si="20"/>
        <v>53447</v>
      </c>
      <c r="CF7" s="68">
        <f t="shared" si="20"/>
        <v>54464</v>
      </c>
      <c r="CG7" s="68">
        <f t="shared" si="20"/>
        <v>55265</v>
      </c>
      <c r="CH7" s="68">
        <f t="shared" si="20"/>
        <v>50958</v>
      </c>
      <c r="CI7" s="68">
        <f t="shared" si="20"/>
        <v>52405</v>
      </c>
      <c r="CJ7" s="67"/>
      <c r="CK7" s="68">
        <f>CK8</f>
        <v>12720</v>
      </c>
      <c r="CL7" s="68">
        <f t="shared" ref="CL7:CT7" si="21">CL8</f>
        <v>15476</v>
      </c>
      <c r="CM7" s="68">
        <f t="shared" si="21"/>
        <v>14207</v>
      </c>
      <c r="CN7" s="68">
        <f t="shared" si="21"/>
        <v>14301</v>
      </c>
      <c r="CO7" s="68">
        <f t="shared" si="21"/>
        <v>14622</v>
      </c>
      <c r="CP7" s="68">
        <f t="shared" si="21"/>
        <v>13027</v>
      </c>
      <c r="CQ7" s="68">
        <f t="shared" si="21"/>
        <v>13969</v>
      </c>
      <c r="CR7" s="68">
        <f t="shared" si="21"/>
        <v>14455</v>
      </c>
      <c r="CS7" s="68">
        <f t="shared" si="21"/>
        <v>13792</v>
      </c>
      <c r="CT7" s="68">
        <f t="shared" si="21"/>
        <v>14290</v>
      </c>
      <c r="CU7" s="67"/>
      <c r="CV7" s="67">
        <f>CV8</f>
        <v>65.099999999999994</v>
      </c>
      <c r="CW7" s="67">
        <f t="shared" ref="CW7:DE7" si="22">CW8</f>
        <v>61.2</v>
      </c>
      <c r="CX7" s="67">
        <f t="shared" si="22"/>
        <v>66.3</v>
      </c>
      <c r="CY7" s="67">
        <f t="shared" si="22"/>
        <v>67.900000000000006</v>
      </c>
      <c r="CZ7" s="67">
        <f t="shared" si="22"/>
        <v>66.099999999999994</v>
      </c>
      <c r="DA7" s="67">
        <f t="shared" si="22"/>
        <v>52.6</v>
      </c>
      <c r="DB7" s="67">
        <f t="shared" si="22"/>
        <v>53.2</v>
      </c>
      <c r="DC7" s="67">
        <f t="shared" si="22"/>
        <v>54.1</v>
      </c>
      <c r="DD7" s="67">
        <f t="shared" si="22"/>
        <v>56.1</v>
      </c>
      <c r="DE7" s="67">
        <f t="shared" si="22"/>
        <v>56</v>
      </c>
      <c r="DF7" s="67"/>
      <c r="DG7" s="67">
        <f>DG8</f>
        <v>24.1</v>
      </c>
      <c r="DH7" s="67">
        <f t="shared" ref="DH7:DP7" si="23">DH8</f>
        <v>28.6</v>
      </c>
      <c r="DI7" s="67">
        <f t="shared" si="23"/>
        <v>25.4</v>
      </c>
      <c r="DJ7" s="67">
        <f t="shared" si="23"/>
        <v>24.5</v>
      </c>
      <c r="DK7" s="67">
        <f t="shared" si="23"/>
        <v>25.4</v>
      </c>
      <c r="DL7" s="67">
        <f t="shared" si="23"/>
        <v>24.2</v>
      </c>
      <c r="DM7" s="67">
        <f t="shared" si="23"/>
        <v>25.3</v>
      </c>
      <c r="DN7" s="67">
        <f t="shared" si="23"/>
        <v>25.2</v>
      </c>
      <c r="DO7" s="67">
        <f t="shared" si="23"/>
        <v>23.9</v>
      </c>
      <c r="DP7" s="67">
        <f t="shared" si="23"/>
        <v>23.6</v>
      </c>
      <c r="DQ7" s="67"/>
      <c r="DR7" s="67">
        <f>DR8</f>
        <v>56.7</v>
      </c>
      <c r="DS7" s="67">
        <f t="shared" ref="DS7:EA7" si="24">DS8</f>
        <v>58.3</v>
      </c>
      <c r="DT7" s="67">
        <f t="shared" si="24"/>
        <v>60.1</v>
      </c>
      <c r="DU7" s="67">
        <f t="shared" si="24"/>
        <v>61.7</v>
      </c>
      <c r="DV7" s="67">
        <f t="shared" si="24"/>
        <v>64</v>
      </c>
      <c r="DW7" s="67">
        <f t="shared" si="24"/>
        <v>48.4</v>
      </c>
      <c r="DX7" s="67">
        <f t="shared" si="24"/>
        <v>48.7</v>
      </c>
      <c r="DY7" s="67">
        <f t="shared" si="24"/>
        <v>52.5</v>
      </c>
      <c r="DZ7" s="67">
        <f t="shared" si="24"/>
        <v>50.9</v>
      </c>
      <c r="EA7" s="67">
        <f t="shared" si="24"/>
        <v>51.9</v>
      </c>
      <c r="EB7" s="67"/>
      <c r="EC7" s="67">
        <f>EC8</f>
        <v>75.599999999999994</v>
      </c>
      <c r="ED7" s="67">
        <f t="shared" ref="ED7:EL7" si="25">ED8</f>
        <v>76.3</v>
      </c>
      <c r="EE7" s="67">
        <f t="shared" si="25"/>
        <v>76.8</v>
      </c>
      <c r="EF7" s="67">
        <f t="shared" si="25"/>
        <v>76.5</v>
      </c>
      <c r="EG7" s="67">
        <f t="shared" si="25"/>
        <v>79.099999999999994</v>
      </c>
      <c r="EH7" s="67">
        <f t="shared" si="25"/>
        <v>62.3</v>
      </c>
      <c r="EI7" s="67">
        <f t="shared" si="25"/>
        <v>61.7</v>
      </c>
      <c r="EJ7" s="67">
        <f t="shared" si="25"/>
        <v>66.099999999999994</v>
      </c>
      <c r="EK7" s="67">
        <f t="shared" si="25"/>
        <v>66.8</v>
      </c>
      <c r="EL7" s="67">
        <f t="shared" si="25"/>
        <v>68.2</v>
      </c>
      <c r="EM7" s="67"/>
      <c r="EN7" s="68">
        <f>EN8</f>
        <v>36339313</v>
      </c>
      <c r="EO7" s="68">
        <f t="shared" ref="EO7:EW7" si="26">EO8</f>
        <v>36783590</v>
      </c>
      <c r="EP7" s="68">
        <f t="shared" si="26"/>
        <v>37290160</v>
      </c>
      <c r="EQ7" s="68">
        <f t="shared" si="26"/>
        <v>40226524</v>
      </c>
      <c r="ER7" s="68">
        <f t="shared" si="26"/>
        <v>40414927</v>
      </c>
      <c r="ES7" s="68">
        <f t="shared" si="26"/>
        <v>42112933</v>
      </c>
      <c r="ET7" s="68">
        <f t="shared" si="26"/>
        <v>43764424</v>
      </c>
      <c r="EU7" s="68">
        <f t="shared" si="26"/>
        <v>44446754</v>
      </c>
      <c r="EV7" s="68">
        <f t="shared" si="26"/>
        <v>47082778</v>
      </c>
      <c r="EW7" s="68">
        <f t="shared" si="26"/>
        <v>48918364</v>
      </c>
      <c r="EX7" s="68"/>
    </row>
    <row r="8" spans="1:154" s="69" customFormat="1">
      <c r="A8" s="50"/>
      <c r="B8" s="70">
        <v>2018</v>
      </c>
      <c r="C8" s="70">
        <v>232131</v>
      </c>
      <c r="D8" s="70">
        <v>46</v>
      </c>
      <c r="E8" s="70">
        <v>6</v>
      </c>
      <c r="F8" s="70">
        <v>0</v>
      </c>
      <c r="G8" s="70">
        <v>1</v>
      </c>
      <c r="H8" s="70" t="s">
        <v>157</v>
      </c>
      <c r="I8" s="70" t="s">
        <v>158</v>
      </c>
      <c r="J8" s="70" t="s">
        <v>159</v>
      </c>
      <c r="K8" s="70" t="s">
        <v>160</v>
      </c>
      <c r="L8" s="70" t="s">
        <v>161</v>
      </c>
      <c r="M8" s="70" t="s">
        <v>162</v>
      </c>
      <c r="N8" s="70" t="s">
        <v>163</v>
      </c>
      <c r="O8" s="70" t="s">
        <v>164</v>
      </c>
      <c r="P8" s="70" t="s">
        <v>165</v>
      </c>
      <c r="Q8" s="71">
        <v>17</v>
      </c>
      <c r="R8" s="70" t="s">
        <v>166</v>
      </c>
      <c r="S8" s="70" t="s">
        <v>167</v>
      </c>
      <c r="T8" s="70" t="s">
        <v>168</v>
      </c>
      <c r="U8" s="71">
        <v>172278</v>
      </c>
      <c r="V8" s="71">
        <v>26176</v>
      </c>
      <c r="W8" s="70" t="s">
        <v>169</v>
      </c>
      <c r="X8" s="72" t="s">
        <v>170</v>
      </c>
      <c r="Y8" s="71">
        <v>372</v>
      </c>
      <c r="Z8" s="71" t="s">
        <v>38</v>
      </c>
      <c r="AA8" s="71" t="s">
        <v>38</v>
      </c>
      <c r="AB8" s="71" t="s">
        <v>38</v>
      </c>
      <c r="AC8" s="71" t="s">
        <v>38</v>
      </c>
      <c r="AD8" s="71">
        <v>372</v>
      </c>
      <c r="AE8" s="71">
        <v>321</v>
      </c>
      <c r="AF8" s="71" t="s">
        <v>38</v>
      </c>
      <c r="AG8" s="71">
        <v>321</v>
      </c>
      <c r="AH8" s="73">
        <v>91.8</v>
      </c>
      <c r="AI8" s="73">
        <v>92.9</v>
      </c>
      <c r="AJ8" s="73">
        <v>101.1</v>
      </c>
      <c r="AK8" s="73">
        <v>91.4</v>
      </c>
      <c r="AL8" s="73">
        <v>91.4</v>
      </c>
      <c r="AM8" s="73">
        <v>99.7</v>
      </c>
      <c r="AN8" s="73">
        <v>98.8</v>
      </c>
      <c r="AO8" s="73">
        <v>98.5</v>
      </c>
      <c r="AP8" s="73">
        <v>97</v>
      </c>
      <c r="AQ8" s="73">
        <v>97.8</v>
      </c>
      <c r="AR8" s="73">
        <v>98.8</v>
      </c>
      <c r="AS8" s="73">
        <v>85.2</v>
      </c>
      <c r="AT8" s="73">
        <v>86.8</v>
      </c>
      <c r="AU8" s="73">
        <v>83.9</v>
      </c>
      <c r="AV8" s="73">
        <v>83.9</v>
      </c>
      <c r="AW8" s="73">
        <v>84.4</v>
      </c>
      <c r="AX8" s="73">
        <v>93.6</v>
      </c>
      <c r="AY8" s="73">
        <v>91.8</v>
      </c>
      <c r="AZ8" s="73">
        <v>91.6</v>
      </c>
      <c r="BA8" s="73">
        <v>89.6</v>
      </c>
      <c r="BB8" s="73">
        <v>89.7</v>
      </c>
      <c r="BC8" s="73">
        <v>89.7</v>
      </c>
      <c r="BD8" s="74">
        <v>82.8</v>
      </c>
      <c r="BE8" s="74">
        <v>84.5</v>
      </c>
      <c r="BF8" s="74">
        <v>89.6</v>
      </c>
      <c r="BG8" s="74">
        <v>100.1</v>
      </c>
      <c r="BH8" s="74">
        <v>109.8</v>
      </c>
      <c r="BI8" s="74">
        <v>45.6</v>
      </c>
      <c r="BJ8" s="74">
        <v>38.1</v>
      </c>
      <c r="BK8" s="74">
        <v>42.9</v>
      </c>
      <c r="BL8" s="74">
        <v>80.7</v>
      </c>
      <c r="BM8" s="74">
        <v>75.900000000000006</v>
      </c>
      <c r="BN8" s="74">
        <v>64.099999999999994</v>
      </c>
      <c r="BO8" s="73">
        <v>63.7</v>
      </c>
      <c r="BP8" s="73">
        <v>64.2</v>
      </c>
      <c r="BQ8" s="73">
        <v>63.8</v>
      </c>
      <c r="BR8" s="73">
        <v>68.8</v>
      </c>
      <c r="BS8" s="73">
        <v>67.8</v>
      </c>
      <c r="BT8" s="73">
        <v>76.099999999999994</v>
      </c>
      <c r="BU8" s="73">
        <v>75.7</v>
      </c>
      <c r="BV8" s="73">
        <v>76.099999999999994</v>
      </c>
      <c r="BW8" s="73">
        <v>73.5</v>
      </c>
      <c r="BX8" s="73">
        <v>74.099999999999994</v>
      </c>
      <c r="BY8" s="73">
        <v>74.900000000000006</v>
      </c>
      <c r="BZ8" s="74">
        <v>44818</v>
      </c>
      <c r="CA8" s="74">
        <v>45962</v>
      </c>
      <c r="CB8" s="74">
        <v>44499</v>
      </c>
      <c r="CC8" s="74">
        <v>44697</v>
      </c>
      <c r="CD8" s="74">
        <v>45674</v>
      </c>
      <c r="CE8" s="74">
        <v>53447</v>
      </c>
      <c r="CF8" s="74">
        <v>54464</v>
      </c>
      <c r="CG8" s="74">
        <v>55265</v>
      </c>
      <c r="CH8" s="74">
        <v>50958</v>
      </c>
      <c r="CI8" s="74">
        <v>52405</v>
      </c>
      <c r="CJ8" s="73">
        <v>52412</v>
      </c>
      <c r="CK8" s="74">
        <v>12720</v>
      </c>
      <c r="CL8" s="74">
        <v>15476</v>
      </c>
      <c r="CM8" s="74">
        <v>14207</v>
      </c>
      <c r="CN8" s="74">
        <v>14301</v>
      </c>
      <c r="CO8" s="74">
        <v>14622</v>
      </c>
      <c r="CP8" s="74">
        <v>13027</v>
      </c>
      <c r="CQ8" s="74">
        <v>13969</v>
      </c>
      <c r="CR8" s="74">
        <v>14455</v>
      </c>
      <c r="CS8" s="74">
        <v>13792</v>
      </c>
      <c r="CT8" s="74">
        <v>14290</v>
      </c>
      <c r="CU8" s="73">
        <v>14708</v>
      </c>
      <c r="CV8" s="74">
        <v>65.099999999999994</v>
      </c>
      <c r="CW8" s="74">
        <v>61.2</v>
      </c>
      <c r="CX8" s="74">
        <v>66.3</v>
      </c>
      <c r="CY8" s="74">
        <v>67.900000000000006</v>
      </c>
      <c r="CZ8" s="74">
        <v>66.099999999999994</v>
      </c>
      <c r="DA8" s="74">
        <v>52.6</v>
      </c>
      <c r="DB8" s="74">
        <v>53.2</v>
      </c>
      <c r="DC8" s="74">
        <v>54.1</v>
      </c>
      <c r="DD8" s="74">
        <v>56.1</v>
      </c>
      <c r="DE8" s="74">
        <v>56</v>
      </c>
      <c r="DF8" s="74">
        <v>54.8</v>
      </c>
      <c r="DG8" s="74">
        <v>24.1</v>
      </c>
      <c r="DH8" s="74">
        <v>28.6</v>
      </c>
      <c r="DI8" s="74">
        <v>25.4</v>
      </c>
      <c r="DJ8" s="74">
        <v>24.5</v>
      </c>
      <c r="DK8" s="74">
        <v>25.4</v>
      </c>
      <c r="DL8" s="74">
        <v>24.2</v>
      </c>
      <c r="DM8" s="74">
        <v>25.3</v>
      </c>
      <c r="DN8" s="74">
        <v>25.2</v>
      </c>
      <c r="DO8" s="74">
        <v>23.9</v>
      </c>
      <c r="DP8" s="74">
        <v>23.6</v>
      </c>
      <c r="DQ8" s="74">
        <v>24.3</v>
      </c>
      <c r="DR8" s="73">
        <v>56.7</v>
      </c>
      <c r="DS8" s="73">
        <v>58.3</v>
      </c>
      <c r="DT8" s="73">
        <v>60.1</v>
      </c>
      <c r="DU8" s="73">
        <v>61.7</v>
      </c>
      <c r="DV8" s="73">
        <v>64</v>
      </c>
      <c r="DW8" s="73">
        <v>48.4</v>
      </c>
      <c r="DX8" s="73">
        <v>48.7</v>
      </c>
      <c r="DY8" s="73">
        <v>52.5</v>
      </c>
      <c r="DZ8" s="73">
        <v>50.9</v>
      </c>
      <c r="EA8" s="73">
        <v>51.9</v>
      </c>
      <c r="EB8" s="73">
        <v>52.5</v>
      </c>
      <c r="EC8" s="73">
        <v>75.599999999999994</v>
      </c>
      <c r="ED8" s="73">
        <v>76.3</v>
      </c>
      <c r="EE8" s="73">
        <v>76.8</v>
      </c>
      <c r="EF8" s="73">
        <v>76.5</v>
      </c>
      <c r="EG8" s="73">
        <v>79.099999999999994</v>
      </c>
      <c r="EH8" s="73">
        <v>62.3</v>
      </c>
      <c r="EI8" s="73">
        <v>61.7</v>
      </c>
      <c r="EJ8" s="73">
        <v>66.099999999999994</v>
      </c>
      <c r="EK8" s="73">
        <v>66.8</v>
      </c>
      <c r="EL8" s="73">
        <v>68.2</v>
      </c>
      <c r="EM8" s="73">
        <v>68.8</v>
      </c>
      <c r="EN8" s="74">
        <v>36339313</v>
      </c>
      <c r="EO8" s="74">
        <v>36783590</v>
      </c>
      <c r="EP8" s="74">
        <v>37290160</v>
      </c>
      <c r="EQ8" s="74">
        <v>40226524</v>
      </c>
      <c r="ER8" s="74">
        <v>40414927</v>
      </c>
      <c r="ES8" s="74">
        <v>42112933</v>
      </c>
      <c r="ET8" s="74">
        <v>43764424</v>
      </c>
      <c r="EU8" s="74">
        <v>44446754</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神谷　俊範</cp:lastModifiedBy>
  <cp:lastPrinted>2020-01-17T00:40:59Z</cp:lastPrinted>
  <dcterms:created xsi:type="dcterms:W3CDTF">2019-12-05T07:38:10Z</dcterms:created>
  <dcterms:modified xsi:type="dcterms:W3CDTF">2020-02-05T03:03:10Z</dcterms:modified>
</cp:coreProperties>
</file>