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1 管理担当\30_提出書類\庁外提出\財務課経由の県等調査\経営分析比較表\R2.1回答\県からの修正・確認依頼\修正後\"/>
    </mc:Choice>
  </mc:AlternateContent>
  <workbookProtection workbookAlgorithmName="SHA-512" workbookHashValue="7uhk4teCu1Fdb5hA2l6vxHrhnKI4qOYgOPebTB+B6eCoZBGkb5tNpqBfKJRi1cvOO39fbP6ExakkttunXc7KiA==" workbookSaltValue="URmUgkb5NipDx6qiwUYZD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<sst xmlns="http://schemas.openxmlformats.org/spreadsheetml/2006/main" count="228" uniqueCount="113">
  <si>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</si>
  <si>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</si>
  <si>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</si>
  <si>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</si>
  <si>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</si>
  <si>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</si>
  <si>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</si>
  <si>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</si>
  <si>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</si>
  <si>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</si>
  <si>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</si>
  <si>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</si>
  <si>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</si>
  <si>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</si>
  <si>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</si>
  <si>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</si>
  <si>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</si>
  <si>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</si>
  <si>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</si>
  <si>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</si>
  <si>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</si>
  <si>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</si>
  <si>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</si>
  <si>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</si>
  <si>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</si>
  <si>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</si>
  <si>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</si>
  <si>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</si>
  <si>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</si>
  <si>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</si>
  <si>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</si>
  <si>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</si>
  <si>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</si>
  <si>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</si>
  <si>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</si>
  <si>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</si>
  <si>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</si>
  <si>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</si>
  <si>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</si>
  <si>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</si>
  <si>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</si>
  <si>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</si>
  <si>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</si>
  <si>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</si>
  <si>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</si>
  <si>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</si>
  <si>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</si>
  <si>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</si>
  <si>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</si>
  <si>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</si>
  <si>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</si>
  <si>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</si>
  <si>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</si>
  <si>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</si>
  <si>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</si>
  <si>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</si>
  <si>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</si>
  <si>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</si>
  <si>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</si>
  <si>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</si>
  <si>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</si>
  <si>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</si>
  <si>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</si>
  <si>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</si>
  <si>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</si>
  <si>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</si>
  <si>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</si>
  <si>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</si>
  <si>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</si>
  <si>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</si>
  <si>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</si>
  <si>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</si>
  <si>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</si>
  <si>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</si>
  <si>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</si>
  <si>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</si>
  <si>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</si>
  <si>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</si>
  <si>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</si>
  <si>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</si>
  <si>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</si>
  <si>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</si>
  <si>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</si>
  <si>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</si>
  <si>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</si>
  <si>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</si>
  <si>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</si>
  <si>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</si>
  <si>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</si>
  <si>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</si>
  <si>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</si>
  <si>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</si>
  <si>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</si>
  <si>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</si>
  <si>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</si>
  <si>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</si>
  <si>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</si>
  <si>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蒲郡市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</si>
  <si>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</si>
  <si>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</si>
  <si>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</si>
  <si>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</si>
  <si>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</si>
  <si>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</si>
  <si>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</si>
  <si>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</si>
  <si>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</si>
  <si>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</si>
  <si>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</si>
  <si>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</si>
  <si>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下水道事業が昭和４６年に始まってから４９年がたちます。管渠の耐用年数は５０年であり、今後、更新工事に着手していきます。また、浄化センターも４３年がたち、引き続き長寿命化計画に基づいて老朽化した施設・設備の改造・更新を行っていきます。</t>
    <phoneticPr fontId="4"/>
  </si>
  <si>
    <t>今後、人口減少等による料金収入の減少や面整備に加えて老朽化した設備の維持更新費用の増大が予想されることから、財政マネジメントの向上を図るため平成３１年４月１日より企業会計へ移行し、また、下水道経営の健全化に向けて、平成２８年度末において経営戦略を策定しました。
なお、経営戦略は令和２年度見直し予定です。</t>
    <rPh sb="70" eb="72">
      <t>ヘイセイ</t>
    </rPh>
    <rPh sb="74" eb="75">
      <t>ネン</t>
    </rPh>
    <rPh sb="76" eb="77">
      <t>ツキ</t>
    </rPh>
    <rPh sb="78" eb="79">
      <t>ヒ</t>
    </rPh>
    <rPh sb="139" eb="141">
      <t>レイワ</t>
    </rPh>
    <phoneticPr fontId="4"/>
  </si>
  <si>
    <t>本市下水道事業は、平成３１年４月１日より地方公営企業法の全部を適用し、企業会計に移行しました。
①収益的収支比率は、１００％を割っており、その理由として、下水道使用料収入の伸び悩みにより、総収益が下がっていることがあげられます。とくに今年度は前年度と比較して大幅に下がっていますが、これは企業会計移行に伴う打ち切り決算の影響で収入の一部が決算に反映されなかったことによるものです。
⑤経費回収率についても、下水道使用料を平成２１年度から改定していないことと、打ち切り決算の影響のため、類似団体と開きがでたものと考えられます。今後も引き続き費用の削減に努め、経営改善に向けた取組をしていきます。
④企業債残高対事業規模比率は、類似団体と比較して、かなり低くなっていますが、これは、下水道事業を昭和４６年から始めて、まだ、管渠の耐用年数がきていないので、更新工事を行っていないためです。なお、前年度よりも大幅な増加は、打ち切り決算の影響によるものです。
⑥汚水処理原価は、類似団体と比較して、低い水準となっています。この要因として、財政健全化計画（平成１９～２３年度）による職員数を削減したことによるものと考えられます。今後もこの水準が続くものと考えれます。
⑦施設利用率は類似団体と同水準の数値となっています。
⑧水洗化率は、面整備の進捗による処理区域の拡大による現在処理区域内人口の増加幅よりも現在水洗便所設置済人口の増加幅の方が小さかったため、前年度より減少しました。経済的要因や家屋の老朽化などによる接続者の伸び悩みが要因としてあります。今後は更なる広報活動等を行っていきます。</t>
    <rPh sb="121" eb="124">
      <t>ゼンネンド</t>
    </rPh>
    <rPh sb="125" eb="127">
      <t>ヒカク</t>
    </rPh>
    <rPh sb="129" eb="131">
      <t>オオハバ</t>
    </rPh>
    <rPh sb="132" eb="133">
      <t>サ</t>
    </rPh>
    <rPh sb="144" eb="146">
      <t>キギョウ</t>
    </rPh>
    <rPh sb="146" eb="148">
      <t>カイケイ</t>
    </rPh>
    <rPh sb="148" eb="150">
      <t>イコウ</t>
    </rPh>
    <rPh sb="151" eb="152">
      <t>トモナ</t>
    </rPh>
    <rPh sb="153" eb="154">
      <t>ウ</t>
    </rPh>
    <rPh sb="155" eb="156">
      <t>キ</t>
    </rPh>
    <rPh sb="157" eb="159">
      <t>ケッサン</t>
    </rPh>
    <rPh sb="160" eb="162">
      <t>エイキョウ</t>
    </rPh>
    <rPh sb="163" eb="165">
      <t>シュウニュウ</t>
    </rPh>
    <rPh sb="166" eb="168">
      <t>イチブ</t>
    </rPh>
    <rPh sb="169" eb="171">
      <t>ケッサン</t>
    </rPh>
    <rPh sb="172" eb="174">
      <t>ハンエイ</t>
    </rPh>
    <rPh sb="229" eb="230">
      <t>ウ</t>
    </rPh>
    <rPh sb="231" eb="232">
      <t>キ</t>
    </rPh>
    <rPh sb="233" eb="235">
      <t>ケッサン</t>
    </rPh>
    <rPh sb="236" eb="238">
      <t>エイキョウ</t>
    </rPh>
    <rPh sb="394" eb="397">
      <t>ゼンネンド</t>
    </rPh>
    <rPh sb="400" eb="402">
      <t>オオハバ</t>
    </rPh>
    <rPh sb="403" eb="405">
      <t>ゾウカ</t>
    </rPh>
    <rPh sb="535" eb="537">
      <t>ルイジ</t>
    </rPh>
    <rPh sb="537" eb="539">
      <t>ダンタイ</t>
    </rPh>
    <rPh sb="591" eb="593">
      <t>ゾウカ</t>
    </rPh>
    <rPh sb="593" eb="594">
      <t>ハバ</t>
    </rPh>
    <rPh sb="597" eb="599">
      <t>ゲンザイ</t>
    </rPh>
    <rPh sb="599" eb="601">
      <t>スイセン</t>
    </rPh>
    <rPh sb="601" eb="603">
      <t>ベンジョ</t>
    </rPh>
    <rPh sb="603" eb="605">
      <t>セッチ</t>
    </rPh>
    <rPh sb="605" eb="606">
      <t>スミ</t>
    </rPh>
    <rPh sb="606" eb="608">
      <t>ジンコウ</t>
    </rPh>
    <rPh sb="609" eb="611">
      <t>ゾウカ</t>
    </rPh>
    <rPh sb="611" eb="612">
      <t>ハバ</t>
    </rPh>
    <rPh sb="613" eb="614">
      <t>ホウ</t>
    </rPh>
    <rPh sb="615" eb="616">
      <t>チイ</t>
    </rPh>
    <rPh sb="628" eb="630">
      <t>ゲンショウ</t>
    </rPh>
    <rPh sb="652" eb="654">
      <t>セツゾク</t>
    </rPh>
    <rPh sb="654" eb="655">
      <t>モノ</t>
    </rPh>
    <rPh sb="656" eb="657">
      <t>ノ</t>
    </rPh>
    <rPh sb="658" eb="659">
      <t>ナヤ</t>
    </rPh>
    <rPh sb="661" eb="663">
      <t>ヨウイン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</si>
</sst>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309-49B1-BD3B-01C82A6C203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0.27</c:v>
                </c:pt>
                <c:pt idx="2">
                  <c:v>0.17</c:v>
                </c:pt>
                <c:pt idx="3">
                  <c:v>0.13</c:v>
                </c:pt>
                <c:pt idx="4">
                  <c:v>0.1</c:v>
                </c:pt>
              </c:numCache>
            </c:numRef>
          </c:val>
          <c:smooth val="0"/>
          <c:extLst>
            <c:ext xmlns:c16="http://schemas.microsoft.com/office/drawing/2014/chart" uri="{C3380CC4-5D6E-409C-BE32-E72D297353CC}">
              <c16:uniqueId val="{00000001-1309-49B1-BD3B-01C82A6C203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49.63</c:v>
                </c:pt>
                <c:pt idx="1">
                  <c:v>50.53</c:v>
                </c:pt>
                <c:pt idx="2">
                  <c:v>49.19</c:v>
                </c:pt>
                <c:pt idx="3">
                  <c:v>64.010000000000005</c:v>
                </c:pt>
                <c:pt idx="4">
                  <c:v>65.430000000000007</c:v>
                </c:pt>
              </c:numCache>
            </c:numRef>
          </c:val>
          <c:extLst>
            <c:ext xmlns:c16="http://schemas.microsoft.com/office/drawing/2014/chart" uri="{C3380CC4-5D6E-409C-BE32-E72D297353CC}">
              <c16:uniqueId val="{00000000-054D-4BFA-8794-04C222BA059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64.87</c:v>
                </c:pt>
                <c:pt idx="1">
                  <c:v>65.62</c:v>
                </c:pt>
                <c:pt idx="2">
                  <c:v>64.67</c:v>
                </c:pt>
                <c:pt idx="3">
                  <c:v>64.959999999999994</c:v>
                </c:pt>
                <c:pt idx="4">
                  <c:v>65.040000000000006</c:v>
                </c:pt>
              </c:numCache>
            </c:numRef>
          </c:val>
          <c:smooth val="0"/>
          <c:extLst>
            <c:ext xmlns:c16="http://schemas.microsoft.com/office/drawing/2014/chart" uri="{C3380CC4-5D6E-409C-BE32-E72D297353CC}">
              <c16:uniqueId val="{00000001-054D-4BFA-8794-04C222BA059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90.72</c:v>
                </c:pt>
                <c:pt idx="1">
                  <c:v>91.29</c:v>
                </c:pt>
                <c:pt idx="2">
                  <c:v>90.35</c:v>
                </c:pt>
                <c:pt idx="3">
                  <c:v>90.81</c:v>
                </c:pt>
                <c:pt idx="4">
                  <c:v>90.21</c:v>
                </c:pt>
              </c:numCache>
            </c:numRef>
          </c:val>
          <c:extLst>
            <c:ext xmlns:c16="http://schemas.microsoft.com/office/drawing/2014/chart" uri="{C3380CC4-5D6E-409C-BE32-E72D297353CC}">
              <c16:uniqueId val="{00000000-169A-40F2-A515-E89B2751896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91.11</c:v>
                </c:pt>
                <c:pt idx="1">
                  <c:v>91.44</c:v>
                </c:pt>
                <c:pt idx="2">
                  <c:v>91.76</c:v>
                </c:pt>
                <c:pt idx="3">
                  <c:v>92.3</c:v>
                </c:pt>
                <c:pt idx="4">
                  <c:v>92.55</c:v>
                </c:pt>
              </c:numCache>
            </c:numRef>
          </c:val>
          <c:smooth val="0"/>
          <c:extLst>
            <c:ext xmlns:c16="http://schemas.microsoft.com/office/drawing/2014/chart" uri="{C3380CC4-5D6E-409C-BE32-E72D297353CC}">
              <c16:uniqueId val="{00000001-169A-40F2-A515-E89B2751896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92.94</c:v>
                </c:pt>
                <c:pt idx="1">
                  <c:v>91.16</c:v>
                </c:pt>
                <c:pt idx="2">
                  <c:v>90.47</c:v>
                </c:pt>
                <c:pt idx="3">
                  <c:v>92.86</c:v>
                </c:pt>
                <c:pt idx="4">
                  <c:v>85.97</c:v>
                </c:pt>
              </c:numCache>
            </c:numRef>
          </c:val>
          <c:extLst>
            <c:ext xmlns:c16="http://schemas.microsoft.com/office/drawing/2014/chart" uri="{C3380CC4-5D6E-409C-BE32-E72D297353CC}">
              <c16:uniqueId val="{00000000-795A-4128-9060-4449F749718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5A-4128-9060-4449F749718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F5-41DA-AECD-03CA44FDCC9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F5-41DA-AECD-03CA44FDCC9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45F-4005-AB0D-05AD6DF1C96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5F-4005-AB0D-05AD6DF1C96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9B-4117-AA48-3B47F10BD8E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9B-4117-AA48-3B47F10BD8E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87-423D-ABA1-E855314BF5C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87-423D-ABA1-E855314BF5C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12.57</c:v>
                </c:pt>
                <c:pt idx="1">
                  <c:v>562.04999999999995</c:v>
                </c:pt>
                <c:pt idx="2">
                  <c:v>561.1</c:v>
                </c:pt>
                <c:pt idx="3">
                  <c:v>506.99</c:v>
                </c:pt>
                <c:pt idx="4">
                  <c:v>662.99</c:v>
                </c:pt>
              </c:numCache>
            </c:numRef>
          </c:val>
          <c:extLst>
            <c:ext xmlns:c16="http://schemas.microsoft.com/office/drawing/2014/chart" uri="{C3380CC4-5D6E-409C-BE32-E72D297353CC}">
              <c16:uniqueId val="{00000000-363D-492F-985B-F61AAABAA27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854.16</c:v>
                </c:pt>
                <c:pt idx="1">
                  <c:v>848.31</c:v>
                </c:pt>
                <c:pt idx="2">
                  <c:v>774.99</c:v>
                </c:pt>
                <c:pt idx="3">
                  <c:v>799.41</c:v>
                </c:pt>
                <c:pt idx="4">
                  <c:v>820.36</c:v>
                </c:pt>
              </c:numCache>
            </c:numRef>
          </c:val>
          <c:smooth val="0"/>
          <c:extLst>
            <c:ext xmlns:c16="http://schemas.microsoft.com/office/drawing/2014/chart" uri="{C3380CC4-5D6E-409C-BE32-E72D297353CC}">
              <c16:uniqueId val="{00000001-363D-492F-985B-F61AAABAA27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89.36</c:v>
                </c:pt>
                <c:pt idx="1">
                  <c:v>86.48</c:v>
                </c:pt>
                <c:pt idx="2">
                  <c:v>87.5</c:v>
                </c:pt>
                <c:pt idx="3">
                  <c:v>87.11</c:v>
                </c:pt>
                <c:pt idx="4">
                  <c:v>79.28</c:v>
                </c:pt>
              </c:numCache>
            </c:numRef>
          </c:val>
          <c:extLst>
            <c:ext xmlns:c16="http://schemas.microsoft.com/office/drawing/2014/chart" uri="{C3380CC4-5D6E-409C-BE32-E72D297353CC}">
              <c16:uniqueId val="{00000000-662F-461B-81AC-D418CB1BDA6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93.13</c:v>
                </c:pt>
                <c:pt idx="1">
                  <c:v>94.38</c:v>
                </c:pt>
                <c:pt idx="2">
                  <c:v>96.57</c:v>
                </c:pt>
                <c:pt idx="3">
                  <c:v>96.54</c:v>
                </c:pt>
                <c:pt idx="4">
                  <c:v>95.4</c:v>
                </c:pt>
              </c:numCache>
            </c:numRef>
          </c:val>
          <c:smooth val="0"/>
          <c:extLst>
            <c:ext xmlns:c16="http://schemas.microsoft.com/office/drawing/2014/chart" uri="{C3380CC4-5D6E-409C-BE32-E72D297353CC}">
              <c16:uniqueId val="{00000001-662F-461B-81AC-D418CB1BDA6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147.07</c:v>
                </c:pt>
                <c:pt idx="1">
                  <c:v>150</c:v>
                </c:pt>
                <c:pt idx="2">
                  <c:v>150</c:v>
                </c:pt>
                <c:pt idx="3">
                  <c:v>150.05000000000001</c:v>
                </c:pt>
                <c:pt idx="4">
                  <c:v>150</c:v>
                </c:pt>
              </c:numCache>
            </c:numRef>
          </c:val>
          <c:extLst>
            <c:ext xmlns:c16="http://schemas.microsoft.com/office/drawing/2014/chart" uri="{C3380CC4-5D6E-409C-BE32-E72D297353CC}">
              <c16:uniqueId val="{00000000-B5C8-4566-A1F3-47A919BBEB1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167.97</c:v>
                </c:pt>
                <c:pt idx="1">
                  <c:v>165.45</c:v>
                </c:pt>
                <c:pt idx="2">
                  <c:v>161.54</c:v>
                </c:pt>
                <c:pt idx="3">
                  <c:v>162.81</c:v>
                </c:pt>
                <c:pt idx="4">
                  <c:v>163.19999999999999</c:v>
                </c:pt>
              </c:numCache>
            </c:numRef>
          </c:val>
          <c:smooth val="0"/>
          <c:extLst>
            <c:ext xmlns:c16="http://schemas.microsoft.com/office/drawing/2014/chart" uri="{C3380CC4-5D6E-409C-BE32-E72D297353CC}">
              <c16:uniqueId val="{00000001-B5C8-4566-A1F3-47A919BBEB1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愛知県　蒲郡市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公共下水道</v>
      </c>
      <c r="Q8" s="77"/>
      <c r="R8" s="77"/>
      <c r="S8" s="77"/>
      <c r="T8" s="77"/>
      <c r="U8" s="77"/>
      <c r="V8" s="77"/>
      <c r="W8" s="77" t="str">
        <f>データ!L6</f>
        <v>Bd1</v>
      </c>
      <c r="X8" s="77"/>
      <c r="Y8" s="77"/>
      <c r="Z8" s="77"/>
      <c r="AA8" s="77"/>
      <c r="AB8" s="77"/>
      <c r="AC8" s="77"/>
      <c r="AD8" s="78" t="str">
        <f>データ!$M$6</f>
        <v>非設置</v>
      </c>
      <c r="AE8" s="78"/>
      <c r="AF8" s="78"/>
      <c r="AG8" s="78"/>
      <c r="AH8" s="78"/>
      <c r="AI8" s="78"/>
      <c r="AJ8" s="78"/>
      <c r="AK8" s="3"/>
      <c r="AL8" s="74">
        <f>データ!S6</f>
        <v>80531</v>
      </c>
      <c r="AM8" s="74"/>
      <c r="AN8" s="74"/>
      <c r="AO8" s="74"/>
      <c r="AP8" s="74"/>
      <c r="AQ8" s="74"/>
      <c r="AR8" s="74"/>
      <c r="AS8" s="74"/>
      <c r="AT8" s="73">
        <f>データ!T6</f>
        <v>56.92</v>
      </c>
      <c r="AU8" s="73"/>
      <c r="AV8" s="73"/>
      <c r="AW8" s="73"/>
      <c r="AX8" s="73"/>
      <c r="AY8" s="73"/>
      <c r="AZ8" s="73"/>
      <c r="BA8" s="73"/>
      <c r="BB8" s="73">
        <f>データ!U6</f>
        <v>1414.81</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1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15">
      <c r="A10" s="2"/>
      <c r="B10" s="73" t="str">
        <f>データ!N6</f>
        <v>-</v>
      </c>
      <c r="C10" s="73"/>
      <c r="D10" s="73"/>
      <c r="E10" s="73"/>
      <c r="F10" s="73"/>
      <c r="G10" s="73"/>
      <c r="H10" s="73"/>
      <c r="I10" s="73" t="str">
        <f>データ!O6</f>
        <v>該当数値なし</v>
      </c>
      <c r="J10" s="73"/>
      <c r="K10" s="73"/>
      <c r="L10" s="73"/>
      <c r="M10" s="73"/>
      <c r="N10" s="73"/>
      <c r="O10" s="73"/>
      <c r="P10" s="73">
        <f>データ!P6</f>
        <v>63.18</v>
      </c>
      <c r="Q10" s="73"/>
      <c r="R10" s="73"/>
      <c r="S10" s="73"/>
      <c r="T10" s="73"/>
      <c r="U10" s="73"/>
      <c r="V10" s="73"/>
      <c r="W10" s="73">
        <f>データ!Q6</f>
        <v>90.69</v>
      </c>
      <c r="X10" s="73"/>
      <c r="Y10" s="73"/>
      <c r="Z10" s="73"/>
      <c r="AA10" s="73"/>
      <c r="AB10" s="73"/>
      <c r="AC10" s="73"/>
      <c r="AD10" s="74">
        <f>データ!R6</f>
        <v>2257</v>
      </c>
      <c r="AE10" s="74"/>
      <c r="AF10" s="74"/>
      <c r="AG10" s="74"/>
      <c r="AH10" s="74"/>
      <c r="AI10" s="74"/>
      <c r="AJ10" s="74"/>
      <c r="AK10" s="2"/>
      <c r="AL10" s="74">
        <f>データ!V6</f>
        <v>50813</v>
      </c>
      <c r="AM10" s="74"/>
      <c r="AN10" s="74"/>
      <c r="AO10" s="74"/>
      <c r="AP10" s="74"/>
      <c r="AQ10" s="74"/>
      <c r="AR10" s="74"/>
      <c r="AS10" s="74"/>
      <c r="AT10" s="73">
        <f>データ!W6</f>
        <v>11.19</v>
      </c>
      <c r="AU10" s="73"/>
      <c r="AV10" s="73"/>
      <c r="AW10" s="73"/>
      <c r="AX10" s="73"/>
      <c r="AY10" s="73"/>
      <c r="AZ10" s="73"/>
      <c r="BA10" s="73"/>
      <c r="BB10" s="73">
        <f>データ!X6</f>
        <v>4540.93</v>
      </c>
      <c r="BC10" s="73"/>
      <c r="BD10" s="73"/>
      <c r="BE10" s="73"/>
      <c r="BF10" s="73"/>
      <c r="BG10" s="73"/>
      <c r="BH10" s="73"/>
      <c r="BI10" s="73"/>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112</v>
      </c>
      <c r="BM16" s="65"/>
      <c r="BN16" s="65"/>
      <c r="BO16" s="65"/>
      <c r="BP16" s="65"/>
      <c r="BQ16" s="65"/>
      <c r="BR16" s="65"/>
      <c r="BS16" s="65"/>
      <c r="BT16" s="65"/>
      <c r="BU16" s="65"/>
      <c r="BV16" s="65"/>
      <c r="BW16" s="65"/>
      <c r="BX16" s="65"/>
      <c r="BY16" s="65"/>
      <c r="BZ16" s="6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g+7CSk6KBtNDBs99sek0iVtZ8WT6DOEiKvBeAuhXBjmA4XB0CeKfwsTQ0Sd1jaFMkyZMFCMfYi1vl4S9SlPwIg==" saltValue="ZpkqzZGxSZTHX6W/FU6L+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82" t="s">
        <v>53</v>
      </c>
      <c r="I3" s="83"/>
      <c r="J3" s="83"/>
      <c r="K3" s="83"/>
      <c r="L3" s="83"/>
      <c r="M3" s="83"/>
      <c r="N3" s="83"/>
      <c r="O3" s="83"/>
      <c r="P3" s="83"/>
      <c r="Q3" s="83"/>
      <c r="R3" s="83"/>
      <c r="S3" s="83"/>
      <c r="T3" s="83"/>
      <c r="U3" s="83"/>
      <c r="V3" s="83"/>
      <c r="W3" s="83"/>
      <c r="X3" s="84"/>
      <c r="Y3" s="88" t="s">
        <v>54</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55</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56</v>
      </c>
      <c r="B4" s="30"/>
      <c r="C4" s="30"/>
      <c r="D4" s="30"/>
      <c r="E4" s="30"/>
      <c r="F4" s="30"/>
      <c r="G4" s="30"/>
      <c r="H4" s="85"/>
      <c r="I4" s="86"/>
      <c r="J4" s="86"/>
      <c r="K4" s="86"/>
      <c r="L4" s="86"/>
      <c r="M4" s="86"/>
      <c r="N4" s="86"/>
      <c r="O4" s="86"/>
      <c r="P4" s="86"/>
      <c r="Q4" s="86"/>
      <c r="R4" s="86"/>
      <c r="S4" s="86"/>
      <c r="T4" s="86"/>
      <c r="U4" s="86"/>
      <c r="V4" s="86"/>
      <c r="W4" s="86"/>
      <c r="X4" s="87"/>
      <c r="Y4" s="81" t="s">
        <v>57</v>
      </c>
      <c r="Z4" s="81"/>
      <c r="AA4" s="81"/>
      <c r="AB4" s="81"/>
      <c r="AC4" s="81"/>
      <c r="AD4" s="81"/>
      <c r="AE4" s="81"/>
      <c r="AF4" s="81"/>
      <c r="AG4" s="81"/>
      <c r="AH4" s="81"/>
      <c r="AI4" s="81"/>
      <c r="AJ4" s="81" t="s">
        <v>58</v>
      </c>
      <c r="AK4" s="81"/>
      <c r="AL4" s="81"/>
      <c r="AM4" s="81"/>
      <c r="AN4" s="81"/>
      <c r="AO4" s="81"/>
      <c r="AP4" s="81"/>
      <c r="AQ4" s="81"/>
      <c r="AR4" s="81"/>
      <c r="AS4" s="81"/>
      <c r="AT4" s="81"/>
      <c r="AU4" s="81" t="s">
        <v>59</v>
      </c>
      <c r="AV4" s="81"/>
      <c r="AW4" s="81"/>
      <c r="AX4" s="81"/>
      <c r="AY4" s="81"/>
      <c r="AZ4" s="81"/>
      <c r="BA4" s="81"/>
      <c r="BB4" s="81"/>
      <c r="BC4" s="81"/>
      <c r="BD4" s="81"/>
      <c r="BE4" s="81"/>
      <c r="BF4" s="81" t="s">
        <v>60</v>
      </c>
      <c r="BG4" s="81"/>
      <c r="BH4" s="81"/>
      <c r="BI4" s="81"/>
      <c r="BJ4" s="81"/>
      <c r="BK4" s="81"/>
      <c r="BL4" s="81"/>
      <c r="BM4" s="81"/>
      <c r="BN4" s="81"/>
      <c r="BO4" s="81"/>
      <c r="BP4" s="81"/>
      <c r="BQ4" s="81" t="s">
        <v>61</v>
      </c>
      <c r="BR4" s="81"/>
      <c r="BS4" s="81"/>
      <c r="BT4" s="81"/>
      <c r="BU4" s="81"/>
      <c r="BV4" s="81"/>
      <c r="BW4" s="81"/>
      <c r="BX4" s="81"/>
      <c r="BY4" s="81"/>
      <c r="BZ4" s="81"/>
      <c r="CA4" s="81"/>
      <c r="CB4" s="81" t="s">
        <v>62</v>
      </c>
      <c r="CC4" s="81"/>
      <c r="CD4" s="81"/>
      <c r="CE4" s="81"/>
      <c r="CF4" s="81"/>
      <c r="CG4" s="81"/>
      <c r="CH4" s="81"/>
      <c r="CI4" s="81"/>
      <c r="CJ4" s="81"/>
      <c r="CK4" s="81"/>
      <c r="CL4" s="81"/>
      <c r="CM4" s="81" t="s">
        <v>63</v>
      </c>
      <c r="CN4" s="81"/>
      <c r="CO4" s="81"/>
      <c r="CP4" s="81"/>
      <c r="CQ4" s="81"/>
      <c r="CR4" s="81"/>
      <c r="CS4" s="81"/>
      <c r="CT4" s="81"/>
      <c r="CU4" s="81"/>
      <c r="CV4" s="81"/>
      <c r="CW4" s="81"/>
      <c r="CX4" s="81" t="s">
        <v>64</v>
      </c>
      <c r="CY4" s="81"/>
      <c r="CZ4" s="81"/>
      <c r="DA4" s="81"/>
      <c r="DB4" s="81"/>
      <c r="DC4" s="81"/>
      <c r="DD4" s="81"/>
      <c r="DE4" s="81"/>
      <c r="DF4" s="81"/>
      <c r="DG4" s="81"/>
      <c r="DH4" s="81"/>
      <c r="DI4" s="81" t="s">
        <v>65</v>
      </c>
      <c r="DJ4" s="81"/>
      <c r="DK4" s="81"/>
      <c r="DL4" s="81"/>
      <c r="DM4" s="81"/>
      <c r="DN4" s="81"/>
      <c r="DO4" s="81"/>
      <c r="DP4" s="81"/>
      <c r="DQ4" s="81"/>
      <c r="DR4" s="81"/>
      <c r="DS4" s="81"/>
      <c r="DT4" s="81" t="s">
        <v>66</v>
      </c>
      <c r="DU4" s="81"/>
      <c r="DV4" s="81"/>
      <c r="DW4" s="81"/>
      <c r="DX4" s="81"/>
      <c r="DY4" s="81"/>
      <c r="DZ4" s="81"/>
      <c r="EA4" s="81"/>
      <c r="EB4" s="81"/>
      <c r="EC4" s="81"/>
      <c r="ED4" s="81"/>
      <c r="EE4" s="81" t="s">
        <v>67</v>
      </c>
      <c r="EF4" s="81"/>
      <c r="EG4" s="81"/>
      <c r="EH4" s="81"/>
      <c r="EI4" s="81"/>
      <c r="EJ4" s="81"/>
      <c r="EK4" s="81"/>
      <c r="EL4" s="81"/>
      <c r="EM4" s="81"/>
      <c r="EN4" s="81"/>
      <c r="EO4" s="81"/>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232149</v>
      </c>
      <c r="D6" s="33">
        <f t="shared" si="3"/>
        <v>47</v>
      </c>
      <c r="E6" s="33">
        <f t="shared" si="3"/>
        <v>17</v>
      </c>
      <c r="F6" s="33">
        <f t="shared" si="3"/>
        <v>1</v>
      </c>
      <c r="G6" s="33">
        <f t="shared" si="3"/>
        <v>0</v>
      </c>
      <c r="H6" s="33" t="str">
        <f t="shared" si="3"/>
        <v>愛知県　蒲郡市</v>
      </c>
      <c r="I6" s="33" t="str">
        <f t="shared" si="3"/>
        <v>法非適用</v>
      </c>
      <c r="J6" s="33" t="str">
        <f t="shared" si="3"/>
        <v>下水道事業</v>
      </c>
      <c r="K6" s="33" t="str">
        <f t="shared" si="3"/>
        <v>公共下水道</v>
      </c>
      <c r="L6" s="33" t="str">
        <f t="shared" si="3"/>
        <v>Bd1</v>
      </c>
      <c r="M6" s="33" t="str">
        <f t="shared" si="3"/>
        <v>非設置</v>
      </c>
      <c r="N6" s="34" t="str">
        <f t="shared" si="3"/>
        <v>-</v>
      </c>
      <c r="O6" s="34" t="str">
        <f t="shared" si="3"/>
        <v>該当数値なし</v>
      </c>
      <c r="P6" s="34">
        <f t="shared" si="3"/>
        <v>63.18</v>
      </c>
      <c r="Q6" s="34">
        <f t="shared" si="3"/>
        <v>90.69</v>
      </c>
      <c r="R6" s="34">
        <f t="shared" si="3"/>
        <v>2257</v>
      </c>
      <c r="S6" s="34">
        <f t="shared" si="3"/>
        <v>80531</v>
      </c>
      <c r="T6" s="34">
        <f t="shared" si="3"/>
        <v>56.92</v>
      </c>
      <c r="U6" s="34">
        <f t="shared" si="3"/>
        <v>1414.81</v>
      </c>
      <c r="V6" s="34">
        <f t="shared" si="3"/>
        <v>50813</v>
      </c>
      <c r="W6" s="34">
        <f t="shared" si="3"/>
        <v>11.19</v>
      </c>
      <c r="X6" s="34">
        <f t="shared" si="3"/>
        <v>4540.93</v>
      </c>
      <c r="Y6" s="35">
        <f>IF(Y7="",NA(),Y7)</f>
        <v>92.94</v>
      </c>
      <c r="Z6" s="35">
        <f t="shared" ref="Z6:AH6" si="4">IF(Z7="",NA(),Z7)</f>
        <v>91.16</v>
      </c>
      <c r="AA6" s="35">
        <f t="shared" si="4"/>
        <v>90.47</v>
      </c>
      <c r="AB6" s="35">
        <f t="shared" si="4"/>
        <v>92.86</v>
      </c>
      <c r="AC6" s="35">
        <f t="shared" si="4"/>
        <v>85.97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12.57</v>
      </c>
      <c r="BG6" s="35">
        <f t="shared" ref="BG6:BO6" si="7">IF(BG7="",NA(),BG7)</f>
        <v>562.04999999999995</v>
      </c>
      <c r="BH6" s="35">
        <f t="shared" si="7"/>
        <v>561.1</v>
      </c>
      <c r="BI6" s="35">
        <f t="shared" si="7"/>
        <v>506.99</v>
      </c>
      <c r="BJ6" s="35">
        <f t="shared" si="7"/>
        <v>662.99</v>
      </c>
      <c r="BK6" s="35">
        <f t="shared" si="7"/>
        <v>854.16</v>
      </c>
      <c r="BL6" s="35">
        <f t="shared" si="7"/>
        <v>848.31</v>
      </c>
      <c r="BM6" s="35">
        <f t="shared" si="7"/>
        <v>774.99</v>
      </c>
      <c r="BN6" s="35">
        <f t="shared" si="7"/>
        <v>799.41</v>
      </c>
      <c r="BO6" s="35">
        <f t="shared" si="7"/>
        <v>820.36</v>
      </c>
      <c r="BP6" s="34" t="str">
        <f>IF(BP7="","",IF(BP7="-","【-】","【"&amp;SUBSTITUTE(TEXT(BP7,"#,##0.00"),"-","△")&amp;"】"))</f>
        <v>【682.78】</v>
      </c>
      <c r="BQ6" s="35">
        <f>IF(BQ7="",NA(),BQ7)</f>
        <v>89.36</v>
      </c>
      <c r="BR6" s="35">
        <f t="shared" ref="BR6:BZ6" si="8">IF(BR7="",NA(),BR7)</f>
        <v>86.48</v>
      </c>
      <c r="BS6" s="35">
        <f t="shared" si="8"/>
        <v>87.5</v>
      </c>
      <c r="BT6" s="35">
        <f t="shared" si="8"/>
        <v>87.11</v>
      </c>
      <c r="BU6" s="35">
        <f t="shared" si="8"/>
        <v>79.28</v>
      </c>
      <c r="BV6" s="35">
        <f t="shared" si="8"/>
        <v>93.13</v>
      </c>
      <c r="BW6" s="35">
        <f t="shared" si="8"/>
        <v>94.38</v>
      </c>
      <c r="BX6" s="35">
        <f t="shared" si="8"/>
        <v>96.57</v>
      </c>
      <c r="BY6" s="35">
        <f t="shared" si="8"/>
        <v>96.54</v>
      </c>
      <c r="BZ6" s="35">
        <f t="shared" si="8"/>
        <v>95.4</v>
      </c>
      <c r="CA6" s="34" t="str">
        <f>IF(CA7="","",IF(CA7="-","【-】","【"&amp;SUBSTITUTE(TEXT(CA7,"#,##0.00"),"-","△")&amp;"】"))</f>
        <v>【100.91】</v>
      </c>
      <c r="CB6" s="35">
        <f>IF(CB7="",NA(),CB7)</f>
        <v>147.07</v>
      </c>
      <c r="CC6" s="35">
        <f t="shared" ref="CC6:CK6" si="9">IF(CC7="",NA(),CC7)</f>
        <v>150</v>
      </c>
      <c r="CD6" s="35">
        <f t="shared" si="9"/>
        <v>150</v>
      </c>
      <c r="CE6" s="35">
        <f t="shared" si="9"/>
        <v>150.05000000000001</v>
      </c>
      <c r="CF6" s="35">
        <f t="shared" si="9"/>
        <v>150</v>
      </c>
      <c r="CG6" s="35">
        <f t="shared" si="9"/>
        <v>167.97</v>
      </c>
      <c r="CH6" s="35">
        <f t="shared" si="9"/>
        <v>165.45</v>
      </c>
      <c r="CI6" s="35">
        <f t="shared" si="9"/>
        <v>161.54</v>
      </c>
      <c r="CJ6" s="35">
        <f t="shared" si="9"/>
        <v>162.81</v>
      </c>
      <c r="CK6" s="35">
        <f t="shared" si="9"/>
        <v>163.19999999999999</v>
      </c>
      <c r="CL6" s="34" t="str">
        <f>IF(CL7="","",IF(CL7="-","【-】","【"&amp;SUBSTITUTE(TEXT(CL7,"#,##0.00"),"-","△")&amp;"】"))</f>
        <v>【136.86】</v>
      </c>
      <c r="CM6" s="35">
        <f>IF(CM7="",NA(),CM7)</f>
        <v>49.63</v>
      </c>
      <c r="CN6" s="35">
        <f t="shared" ref="CN6:CV6" si="10">IF(CN7="",NA(),CN7)</f>
        <v>50.53</v>
      </c>
      <c r="CO6" s="35">
        <f t="shared" si="10"/>
        <v>49.19</v>
      </c>
      <c r="CP6" s="35">
        <f t="shared" si="10"/>
        <v>64.010000000000005</v>
      </c>
      <c r="CQ6" s="35">
        <f t="shared" si="10"/>
        <v>65.430000000000007</v>
      </c>
      <c r="CR6" s="35">
        <f t="shared" si="10"/>
        <v>64.87</v>
      </c>
      <c r="CS6" s="35">
        <f t="shared" si="10"/>
        <v>65.62</v>
      </c>
      <c r="CT6" s="35">
        <f t="shared" si="10"/>
        <v>64.67</v>
      </c>
      <c r="CU6" s="35">
        <f t="shared" si="10"/>
        <v>64.959999999999994</v>
      </c>
      <c r="CV6" s="35">
        <f t="shared" si="10"/>
        <v>65.040000000000006</v>
      </c>
      <c r="CW6" s="34" t="str">
        <f>IF(CW7="","",IF(CW7="-","【-】","【"&amp;SUBSTITUTE(TEXT(CW7,"#,##0.00"),"-","△")&amp;"】"))</f>
        <v>【58.98】</v>
      </c>
      <c r="CX6" s="35">
        <f>IF(CX7="",NA(),CX7)</f>
        <v>90.72</v>
      </c>
      <c r="CY6" s="35">
        <f t="shared" ref="CY6:DG6" si="11">IF(CY7="",NA(),CY7)</f>
        <v>91.29</v>
      </c>
      <c r="CZ6" s="35">
        <f t="shared" si="11"/>
        <v>90.35</v>
      </c>
      <c r="DA6" s="35">
        <f t="shared" si="11"/>
        <v>90.81</v>
      </c>
      <c r="DB6" s="35">
        <f t="shared" si="11"/>
        <v>90.21</v>
      </c>
      <c r="DC6" s="35">
        <f t="shared" si="11"/>
        <v>91.11</v>
      </c>
      <c r="DD6" s="35">
        <f t="shared" si="11"/>
        <v>91.44</v>
      </c>
      <c r="DE6" s="35">
        <f t="shared" si="11"/>
        <v>91.76</v>
      </c>
      <c r="DF6" s="35">
        <f t="shared" si="11"/>
        <v>92.3</v>
      </c>
      <c r="DG6" s="35">
        <f t="shared" si="11"/>
        <v>92.55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0.27</v>
      </c>
      <c r="EL6" s="35">
        <f t="shared" si="14"/>
        <v>0.17</v>
      </c>
      <c r="EM6" s="35">
        <f t="shared" si="14"/>
        <v>0.13</v>
      </c>
      <c r="EN6" s="35">
        <f t="shared" si="14"/>
        <v>0.1</v>
      </c>
      <c r="EO6" s="34" t="str">
        <f>IF(EO7="","",IF(EO7="-","【-】","【"&amp;SUBSTITUTE(TEXT(EO7,"#,##0.00"),"-","△")&amp;"】"))</f>
        <v>【0.23】</v>
      </c>
    </row>
    <row r="7" spans="1:145" s="36" customFormat="1" x14ac:dyDescent="0.15">
      <c r="A7" s="28"/>
      <c r="B7" s="37">
        <v>2018</v>
      </c>
      <c r="C7" s="37">
        <v>232149</v>
      </c>
      <c r="D7" s="37">
        <v>47</v>
      </c>
      <c r="E7" s="37">
        <v>17</v>
      </c>
      <c r="F7" s="37">
        <v>1</v>
      </c>
      <c r="G7" s="37">
        <v>0</v>
      </c>
      <c r="H7" s="37" t="s">
        <v>97</v>
      </c>
      <c r="I7" s="37" t="s">
        <v>98</v>
      </c>
      <c r="J7" s="37" t="s">
        <v>99</v>
      </c>
      <c r="K7" s="37" t="s">
        <v>100</v>
      </c>
      <c r="L7" s="37" t="s">
        <v>101</v>
      </c>
      <c r="M7" s="37" t="s">
        <v>102</v>
      </c>
      <c r="N7" s="38" t="s">
        <v>103</v>
      </c>
      <c r="O7" s="38" t="s">
        <v>104</v>
      </c>
      <c r="P7" s="38">
        <v>63.18</v>
      </c>
      <c r="Q7" s="38">
        <v>90.69</v>
      </c>
      <c r="R7" s="38">
        <v>2257</v>
      </c>
      <c r="S7" s="38">
        <v>80531</v>
      </c>
      <c r="T7" s="38">
        <v>56.92</v>
      </c>
      <c r="U7" s="38">
        <v>1414.81</v>
      </c>
      <c r="V7" s="38">
        <v>50813</v>
      </c>
      <c r="W7" s="38">
        <v>11.19</v>
      </c>
      <c r="X7" s="38">
        <v>4540.93</v>
      </c>
      <c r="Y7" s="38">
        <v>92.94</v>
      </c>
      <c r="Z7" s="38">
        <v>91.16</v>
      </c>
      <c r="AA7" s="38">
        <v>90.47</v>
      </c>
      <c r="AB7" s="38">
        <v>92.86</v>
      </c>
      <c r="AC7" s="38">
        <v>85.97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12.57</v>
      </c>
      <c r="BG7" s="38">
        <v>562.04999999999995</v>
      </c>
      <c r="BH7" s="38">
        <v>561.1</v>
      </c>
      <c r="BI7" s="38">
        <v>506.99</v>
      </c>
      <c r="BJ7" s="38">
        <v>662.99</v>
      </c>
      <c r="BK7" s="38">
        <v>854.16</v>
      </c>
      <c r="BL7" s="38">
        <v>848.31</v>
      </c>
      <c r="BM7" s="38">
        <v>774.99</v>
      </c>
      <c r="BN7" s="38">
        <v>799.41</v>
      </c>
      <c r="BO7" s="38">
        <v>820.36</v>
      </c>
      <c r="BP7" s="38">
        <v>682.78</v>
      </c>
      <c r="BQ7" s="38">
        <v>89.36</v>
      </c>
      <c r="BR7" s="38">
        <v>86.48</v>
      </c>
      <c r="BS7" s="38">
        <v>87.5</v>
      </c>
      <c r="BT7" s="38">
        <v>87.11</v>
      </c>
      <c r="BU7" s="38">
        <v>79.28</v>
      </c>
      <c r="BV7" s="38">
        <v>93.13</v>
      </c>
      <c r="BW7" s="38">
        <v>94.38</v>
      </c>
      <c r="BX7" s="38">
        <v>96.57</v>
      </c>
      <c r="BY7" s="38">
        <v>96.54</v>
      </c>
      <c r="BZ7" s="38">
        <v>95.4</v>
      </c>
      <c r="CA7" s="38">
        <v>100.91</v>
      </c>
      <c r="CB7" s="38">
        <v>147.07</v>
      </c>
      <c r="CC7" s="38">
        <v>150</v>
      </c>
      <c r="CD7" s="38">
        <v>150</v>
      </c>
      <c r="CE7" s="38">
        <v>150.05000000000001</v>
      </c>
      <c r="CF7" s="38">
        <v>150</v>
      </c>
      <c r="CG7" s="38">
        <v>167.97</v>
      </c>
      <c r="CH7" s="38">
        <v>165.45</v>
      </c>
      <c r="CI7" s="38">
        <v>161.54</v>
      </c>
      <c r="CJ7" s="38">
        <v>162.81</v>
      </c>
      <c r="CK7" s="38">
        <v>163.19999999999999</v>
      </c>
      <c r="CL7" s="38">
        <v>136.86000000000001</v>
      </c>
      <c r="CM7" s="38">
        <v>49.63</v>
      </c>
      <c r="CN7" s="38">
        <v>50.53</v>
      </c>
      <c r="CO7" s="38">
        <v>49.19</v>
      </c>
      <c r="CP7" s="38">
        <v>64.010000000000005</v>
      </c>
      <c r="CQ7" s="38">
        <v>65.430000000000007</v>
      </c>
      <c r="CR7" s="38">
        <v>64.87</v>
      </c>
      <c r="CS7" s="38">
        <v>65.62</v>
      </c>
      <c r="CT7" s="38">
        <v>64.67</v>
      </c>
      <c r="CU7" s="38">
        <v>64.959999999999994</v>
      </c>
      <c r="CV7" s="38">
        <v>65.040000000000006</v>
      </c>
      <c r="CW7" s="38">
        <v>58.98</v>
      </c>
      <c r="CX7" s="38">
        <v>90.72</v>
      </c>
      <c r="CY7" s="38">
        <v>91.29</v>
      </c>
      <c r="CZ7" s="38">
        <v>90.35</v>
      </c>
      <c r="DA7" s="38">
        <v>90.81</v>
      </c>
      <c r="DB7" s="38">
        <v>90.21</v>
      </c>
      <c r="DC7" s="38">
        <v>91.11</v>
      </c>
      <c r="DD7" s="38">
        <v>91.44</v>
      </c>
      <c r="DE7" s="38">
        <v>91.76</v>
      </c>
      <c r="DF7" s="38">
        <v>92.3</v>
      </c>
      <c r="DG7" s="38">
        <v>92.55</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0.27</v>
      </c>
      <c r="EL7" s="38">
        <v>0.17</v>
      </c>
      <c r="EM7" s="38">
        <v>0.13</v>
      </c>
      <c r="EN7" s="38">
        <v>0.1</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蒲郡市</cp:lastModifiedBy>
  <cp:lastPrinted>2020-01-15T02:40:44Z</cp:lastPrinted>
  <dcterms:created xsi:type="dcterms:W3CDTF">2019-12-05T05:05:14Z</dcterms:created>
  <dcterms:modified xsi:type="dcterms:W3CDTF">2020-02-05T01:17:29Z</dcterms:modified>
  <cp:category/>
</cp:coreProperties>
</file>