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1 管理担当\30_提出書類\庁外提出\財務課経由の県等調査\経営分析比較表\R2.1回答\県からの修正・確認依頼\修正後\"/>
    </mc:Choice>
  </mc:AlternateContent>
  <workbookProtection workbookAlgorithmName="SHA-512" workbookHashValue="5+5AP39hUo009pAleARfZ002aBzdXZ8sFPRioyuoDB8398X7OQ5MfcSnpMaeEOypYyhTgoIeYV8mhm52OUK6hg==" workbookSaltValue="Q9K6XjWpa4WXHG1KK07qZ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<sst xmlns="http://schemas.openxmlformats.org/spreadsheetml/2006/main" count="233" uniqueCount="114">
  <si>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</si>
  <si>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</si>
  <si>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</si>
  <si>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</si>
  <si>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</si>
  <si>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</si>
  <si>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</si>
  <si>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</si>
  <si>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</si>
  <si>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</si>
  <si>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</si>
  <si>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</si>
  <si>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</si>
  <si>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</si>
  <si>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</si>
  <si>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</si>
  <si>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</si>
  <si>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</si>
  <si>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</si>
  <si>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</si>
  <si>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</si>
  <si>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</si>
  <si>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</si>
  <si>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</si>
  <si>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</si>
  <si>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</si>
  <si>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</si>
  <si>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</si>
  <si>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</si>
  <si>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</si>
  <si>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</si>
  <si>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</si>
  <si>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</si>
  <si>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</si>
  <si>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</si>
  <si>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</si>
  <si>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</si>
  <si>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</si>
  <si>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</si>
  <si>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</si>
  <si>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</si>
  <si>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</si>
  <si>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</si>
  <si>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</si>
  <si>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</si>
  <si>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</si>
  <si>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</si>
  <si>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</si>
  <si>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</si>
  <si>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</si>
  <si>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</si>
  <si>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</si>
  <si>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</si>
  <si>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</si>
  <si>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</si>
  <si>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</si>
  <si>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</si>
  <si>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</si>
  <si>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</si>
  <si>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</si>
  <si>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</si>
  <si>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</si>
  <si>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</si>
  <si>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</si>
  <si>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</si>
  <si>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</si>
  <si>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</si>
  <si>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</si>
  <si>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</si>
  <si>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</si>
  <si>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</si>
  <si>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</si>
  <si>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</si>
  <si>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</si>
  <si>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</si>
  <si>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</si>
  <si>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</si>
  <si>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</si>
  <si>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</si>
  <si>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</si>
  <si>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</si>
  <si>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</si>
  <si>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</si>
  <si>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</si>
  <si>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</si>
  <si>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</si>
  <si>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</si>
  <si>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</si>
  <si>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</si>
  <si>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</si>
  <si>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</si>
  <si>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</si>
  <si>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</si>
  <si>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</si>
  <si>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</si>
  <si>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</si>
  <si>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</si>
  <si>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</si>
  <si>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蒲郡市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</si>
  <si>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</si>
  <si>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</si>
  <si>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</si>
  <si>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</si>
  <si>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</si>
  <si>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</si>
  <si>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</si>
  <si>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</si>
  <si>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</si>
  <si>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</si>
  <si>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</si>
  <si>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</si>
  <si>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平成３年１１月に事業計画を取得し、平成４年９月から汚水幹線工事が始まりました。平成８年３月に環境整備が終了し、今後は長寿命化計画を策定し、対応していきます。</t>
    <phoneticPr fontId="4"/>
  </si>
  <si>
    <t>三谷温泉の区域であり、大口利用者である旅館業の景気により、総収益の料金収入が変動します。
今後は、長寿命化計画により管渠等の維持更新費用の増大が予想されることから、財政マネジメントの向上を図るため平成３１年４月１日より企業会計への移行し、また、下水道経営の健全化に向けて、平成２８年度末において経営戦略を策定しました。
なお、経営戦略は令和２年度見直し予定です。</t>
    <rPh sb="98" eb="100">
      <t>ヘイセイ</t>
    </rPh>
    <rPh sb="102" eb="103">
      <t>ネン</t>
    </rPh>
    <rPh sb="104" eb="105">
      <t>ツキ</t>
    </rPh>
    <rPh sb="106" eb="107">
      <t>ヒ</t>
    </rPh>
    <rPh sb="168" eb="170">
      <t>レイワ</t>
    </rPh>
    <phoneticPr fontId="4"/>
  </si>
  <si>
    <t>本市下水道事業は、平成３１年４月１日より地方公営企業法の全部を適用し、企業会計に移行しました。
①収益的収支比率・⑤経費回収率は、いずれの年も１００％を上回っていることから、現時点ではおおむね良好な経営状況といえます。ただ、①⑤ともに企業会計移行に伴う打ち切り決算の影響による料金収入の減少により、前年度よりも減少しました。
④企業債残高対事業規模比率は、平成８年度に環境整備が終了したことで、管渠築造工事費の支出が無くなり、起債を借りなくなったためおおむね良好です。なお、平成27年以降の大幅増加は、同年度における一般会計負担率の算定方法の変更によるものです。今後は、長寿命化計画を策定し、引き続き費用の削減に努めるとともに、経営改善に向けた取組をしていきます。
⑥汚水処理原価は、類似団体と比較して、低い水準となっています。この要因として、財政健全化計画（平成１９～２３年度）による職員数を削減したことによるものと考えられます。
⑦施設利用率については、公共下水道で対応しています。
⑧水洗化率については、温泉街を対象としたごく狭い区域であり、現在処理区域内人口の減少により、前年度よりも下降しました。今後も未接続者への更なる広報活動等を行っていき、水洗便所設置済人口の増加を図っていきます。</t>
    <rPh sb="117" eb="119">
      <t>キギョウ</t>
    </rPh>
    <rPh sb="119" eb="121">
      <t>カイケイ</t>
    </rPh>
    <rPh sb="121" eb="123">
      <t>イコウ</t>
    </rPh>
    <rPh sb="124" eb="125">
      <t>トモナ</t>
    </rPh>
    <rPh sb="126" eb="127">
      <t>ウ</t>
    </rPh>
    <rPh sb="128" eb="129">
      <t>キ</t>
    </rPh>
    <rPh sb="130" eb="132">
      <t>ケッサン</t>
    </rPh>
    <rPh sb="133" eb="135">
      <t>エイキョウ</t>
    </rPh>
    <rPh sb="143" eb="145">
      <t>ゲンショウ</t>
    </rPh>
    <rPh sb="474" eb="476">
      <t>ゲンザイ</t>
    </rPh>
    <rPh sb="476" eb="478">
      <t>ショリ</t>
    </rPh>
    <rPh sb="478" eb="480">
      <t>クイキ</t>
    </rPh>
    <rPh sb="480" eb="481">
      <t>ウチ</t>
    </rPh>
    <rPh sb="481" eb="483">
      <t>ジンコウ</t>
    </rPh>
    <rPh sb="484" eb="486">
      <t>ゲンショウ</t>
    </rPh>
    <rPh sb="496" eb="498">
      <t>カコウ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</si>
</sst>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31-41B6-A772-DB19547CD7A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8D31-41B6-A772-DB19547CD7A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BC-48EA-A677-06748B08E7A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26BC-48EA-A677-06748B08E7A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73.67</c:v>
                </c:pt>
                <c:pt idx="1">
                  <c:v>72.12</c:v>
                </c:pt>
                <c:pt idx="2">
                  <c:v>74.760000000000005</c:v>
                </c:pt>
                <c:pt idx="3">
                  <c:v>76.510000000000005</c:v>
                </c:pt>
                <c:pt idx="4">
                  <c:v>75.42</c:v>
                </c:pt>
              </c:numCache>
            </c:numRef>
          </c:val>
          <c:extLst>
            <c:ext xmlns:c16="http://schemas.microsoft.com/office/drawing/2014/chart" uri="{C3380CC4-5D6E-409C-BE32-E72D297353CC}">
              <c16:uniqueId val="{00000000-2A32-45D9-A46D-2EE18342F88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2A32-45D9-A46D-2EE18342F88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143.63999999999999</c:v>
                </c:pt>
                <c:pt idx="1">
                  <c:v>146.36000000000001</c:v>
                </c:pt>
                <c:pt idx="2">
                  <c:v>144.68</c:v>
                </c:pt>
                <c:pt idx="3">
                  <c:v>141.86000000000001</c:v>
                </c:pt>
                <c:pt idx="4">
                  <c:v>139.09</c:v>
                </c:pt>
              </c:numCache>
            </c:numRef>
          </c:val>
          <c:extLst>
            <c:ext xmlns:c16="http://schemas.microsoft.com/office/drawing/2014/chart" uri="{C3380CC4-5D6E-409C-BE32-E72D297353CC}">
              <c16:uniqueId val="{00000000-FA58-4A0B-B783-D3D359406FD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58-4A0B-B783-D3D359406FD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05-441C-8A90-C85E2C0208C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05-441C-8A90-C85E2C0208C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7E-4C4F-BEB2-1252EB8379D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7E-4C4F-BEB2-1252EB8379D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82-4C93-A83A-FF7BC96510E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82-4C93-A83A-FF7BC96510E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3C-444D-8C57-58273234A2F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3C-444D-8C57-58273234A2F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8.5399999999999991</c:v>
                </c:pt>
                <c:pt idx="1">
                  <c:v>216.11</c:v>
                </c:pt>
                <c:pt idx="2">
                  <c:v>198.11</c:v>
                </c:pt>
                <c:pt idx="3">
                  <c:v>152.11000000000001</c:v>
                </c:pt>
                <c:pt idx="4">
                  <c:v>164.74</c:v>
                </c:pt>
              </c:numCache>
            </c:numRef>
          </c:val>
          <c:extLst>
            <c:ext xmlns:c16="http://schemas.microsoft.com/office/drawing/2014/chart" uri="{C3380CC4-5D6E-409C-BE32-E72D297353CC}">
              <c16:uniqueId val="{00000000-80E7-40CA-842C-9BBCF5FEB9C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80E7-40CA-842C-9BBCF5FEB9C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175.36</c:v>
                </c:pt>
                <c:pt idx="1">
                  <c:v>178.36</c:v>
                </c:pt>
                <c:pt idx="2">
                  <c:v>181.45</c:v>
                </c:pt>
                <c:pt idx="3">
                  <c:v>168.73</c:v>
                </c:pt>
                <c:pt idx="4">
                  <c:v>165.35</c:v>
                </c:pt>
              </c:numCache>
            </c:numRef>
          </c:val>
          <c:extLst>
            <c:ext xmlns:c16="http://schemas.microsoft.com/office/drawing/2014/chart" uri="{C3380CC4-5D6E-409C-BE32-E72D297353CC}">
              <c16:uniqueId val="{00000000-0966-43C3-B9AB-6A6125AC553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0966-43C3-B9AB-6A6125AC553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121.06</c:v>
                </c:pt>
                <c:pt idx="1">
                  <c:v>120.51</c:v>
                </c:pt>
                <c:pt idx="2">
                  <c:v>118.1</c:v>
                </c:pt>
                <c:pt idx="3">
                  <c:v>128.12</c:v>
                </c:pt>
                <c:pt idx="4">
                  <c:v>119.71</c:v>
                </c:pt>
              </c:numCache>
            </c:numRef>
          </c:val>
          <c:extLst>
            <c:ext xmlns:c16="http://schemas.microsoft.com/office/drawing/2014/chart" uri="{C3380CC4-5D6E-409C-BE32-E72D297353CC}">
              <c16:uniqueId val="{00000000-0E94-4425-8BD3-27130527091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0E94-4425-8BD3-27130527091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蒲郡市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80531</v>
      </c>
      <c r="AM8" s="68"/>
      <c r="AN8" s="68"/>
      <c r="AO8" s="68"/>
      <c r="AP8" s="68"/>
      <c r="AQ8" s="68"/>
      <c r="AR8" s="68"/>
      <c r="AS8" s="68"/>
      <c r="AT8" s="67">
        <f>データ!T6</f>
        <v>56.92</v>
      </c>
      <c r="AU8" s="67"/>
      <c r="AV8" s="67"/>
      <c r="AW8" s="67"/>
      <c r="AX8" s="67"/>
      <c r="AY8" s="67"/>
      <c r="AZ8" s="67"/>
      <c r="BA8" s="67"/>
      <c r="BB8" s="67">
        <f>データ!U6</f>
        <v>1414.81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0.37</v>
      </c>
      <c r="Q10" s="67"/>
      <c r="R10" s="67"/>
      <c r="S10" s="67"/>
      <c r="T10" s="67"/>
      <c r="U10" s="67"/>
      <c r="V10" s="67"/>
      <c r="W10" s="67">
        <f>データ!Q6</f>
        <v>89.9</v>
      </c>
      <c r="X10" s="67"/>
      <c r="Y10" s="67"/>
      <c r="Z10" s="67"/>
      <c r="AA10" s="67"/>
      <c r="AB10" s="67"/>
      <c r="AC10" s="67"/>
      <c r="AD10" s="68">
        <f>データ!R6</f>
        <v>2257</v>
      </c>
      <c r="AE10" s="68"/>
      <c r="AF10" s="68"/>
      <c r="AG10" s="68"/>
      <c r="AH10" s="68"/>
      <c r="AI10" s="68"/>
      <c r="AJ10" s="68"/>
      <c r="AK10" s="2"/>
      <c r="AL10" s="68">
        <f>データ!V6</f>
        <v>297</v>
      </c>
      <c r="AM10" s="68"/>
      <c r="AN10" s="68"/>
      <c r="AO10" s="68"/>
      <c r="AP10" s="68"/>
      <c r="AQ10" s="68"/>
      <c r="AR10" s="68"/>
      <c r="AS10" s="68"/>
      <c r="AT10" s="67">
        <f>データ!W6</f>
        <v>0.3</v>
      </c>
      <c r="AU10" s="67"/>
      <c r="AV10" s="67"/>
      <c r="AW10" s="67"/>
      <c r="AX10" s="67"/>
      <c r="AY10" s="67"/>
      <c r="AZ10" s="67"/>
      <c r="BA10" s="67"/>
      <c r="BB10" s="67">
        <f>データ!X6</f>
        <v>990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vTyOTtAUAuH9damgLvAJWBT5PflfxALemGNPcfPHZqH8woe2eQljoDrMfL22TmX/70EFo0ylagl9ErR6HuvC8w==" saltValue="fpbxIrClTiQXsYLlfYHHM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232149</v>
      </c>
      <c r="D6" s="33">
        <f t="shared" si="3"/>
        <v>47</v>
      </c>
      <c r="E6" s="33">
        <f t="shared" si="3"/>
        <v>17</v>
      </c>
      <c r="F6" s="33">
        <f t="shared" si="3"/>
        <v>4</v>
      </c>
      <c r="G6" s="33">
        <f t="shared" si="3"/>
        <v>0</v>
      </c>
      <c r="H6" s="33" t="str">
        <f t="shared" si="3"/>
        <v>愛知県　蒲郡市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0.37</v>
      </c>
      <c r="Q6" s="34">
        <f t="shared" si="3"/>
        <v>89.9</v>
      </c>
      <c r="R6" s="34">
        <f t="shared" si="3"/>
        <v>2257</v>
      </c>
      <c r="S6" s="34">
        <f t="shared" si="3"/>
        <v>80531</v>
      </c>
      <c r="T6" s="34">
        <f t="shared" si="3"/>
        <v>56.92</v>
      </c>
      <c r="U6" s="34">
        <f t="shared" si="3"/>
        <v>1414.81</v>
      </c>
      <c r="V6" s="34">
        <f t="shared" si="3"/>
        <v>297</v>
      </c>
      <c r="W6" s="34">
        <f t="shared" si="3"/>
        <v>0.3</v>
      </c>
      <c r="X6" s="34">
        <f t="shared" si="3"/>
        <v>990</v>
      </c>
      <c r="Y6" s="35">
        <f>IF(Y7="",NA(),Y7)</f>
        <v>143.63999999999999</v>
      </c>
      <c r="Z6" s="35">
        <f t="shared" ref="Z6:AH6" si="4">IF(Z7="",NA(),Z7)</f>
        <v>146.36000000000001</v>
      </c>
      <c r="AA6" s="35">
        <f t="shared" si="4"/>
        <v>144.68</v>
      </c>
      <c r="AB6" s="35">
        <f t="shared" si="4"/>
        <v>141.86000000000001</v>
      </c>
      <c r="AC6" s="35">
        <f t="shared" si="4"/>
        <v>139.09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8.5399999999999991</v>
      </c>
      <c r="BG6" s="35">
        <f t="shared" ref="BG6:BO6" si="7">IF(BG7="",NA(),BG7)</f>
        <v>216.11</v>
      </c>
      <c r="BH6" s="35">
        <f t="shared" si="7"/>
        <v>198.11</v>
      </c>
      <c r="BI6" s="35">
        <f t="shared" si="7"/>
        <v>152.11000000000001</v>
      </c>
      <c r="BJ6" s="35">
        <f t="shared" si="7"/>
        <v>164.74</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175.36</v>
      </c>
      <c r="BR6" s="35">
        <f t="shared" ref="BR6:BZ6" si="8">IF(BR7="",NA(),BR7)</f>
        <v>178.36</v>
      </c>
      <c r="BS6" s="35">
        <f t="shared" si="8"/>
        <v>181.45</v>
      </c>
      <c r="BT6" s="35">
        <f t="shared" si="8"/>
        <v>168.73</v>
      </c>
      <c r="BU6" s="35">
        <f t="shared" si="8"/>
        <v>165.35</v>
      </c>
      <c r="BV6" s="35">
        <f t="shared" si="8"/>
        <v>66.56</v>
      </c>
      <c r="BW6" s="35">
        <f t="shared" si="8"/>
        <v>66.22</v>
      </c>
      <c r="BX6" s="35">
        <f t="shared" si="8"/>
        <v>69.87</v>
      </c>
      <c r="BY6" s="35">
        <f t="shared" si="8"/>
        <v>74.3</v>
      </c>
      <c r="BZ6" s="35">
        <f t="shared" si="8"/>
        <v>72.260000000000005</v>
      </c>
      <c r="CA6" s="34" t="str">
        <f>IF(CA7="","",IF(CA7="-","【-】","【"&amp;SUBSTITUTE(TEXT(CA7,"#,##0.00"),"-","△")&amp;"】"))</f>
        <v>【74.48】</v>
      </c>
      <c r="CB6" s="35">
        <f>IF(CB7="",NA(),CB7)</f>
        <v>121.06</v>
      </c>
      <c r="CC6" s="35">
        <f t="shared" ref="CC6:CK6" si="9">IF(CC7="",NA(),CC7)</f>
        <v>120.51</v>
      </c>
      <c r="CD6" s="35">
        <f t="shared" si="9"/>
        <v>118.1</v>
      </c>
      <c r="CE6" s="35">
        <f t="shared" si="9"/>
        <v>128.12</v>
      </c>
      <c r="CF6" s="35">
        <f t="shared" si="9"/>
        <v>119.71</v>
      </c>
      <c r="CG6" s="35">
        <f t="shared" si="9"/>
        <v>244.29</v>
      </c>
      <c r="CH6" s="35">
        <f t="shared" si="9"/>
        <v>246.72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73.67</v>
      </c>
      <c r="CY6" s="35">
        <f t="shared" ref="CY6:DG6" si="11">IF(CY7="",NA(),CY7)</f>
        <v>72.12</v>
      </c>
      <c r="CZ6" s="35">
        <f t="shared" si="11"/>
        <v>74.760000000000005</v>
      </c>
      <c r="DA6" s="35">
        <f t="shared" si="11"/>
        <v>76.510000000000005</v>
      </c>
      <c r="DB6" s="35">
        <f t="shared" si="11"/>
        <v>75.42</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232149</v>
      </c>
      <c r="D7" s="37">
        <v>47</v>
      </c>
      <c r="E7" s="37">
        <v>17</v>
      </c>
      <c r="F7" s="37">
        <v>4</v>
      </c>
      <c r="G7" s="37">
        <v>0</v>
      </c>
      <c r="H7" s="37" t="s">
        <v>98</v>
      </c>
      <c r="I7" s="37" t="s">
        <v>99</v>
      </c>
      <c r="J7" s="37" t="s">
        <v>100</v>
      </c>
      <c r="K7" s="37" t="s">
        <v>101</v>
      </c>
      <c r="L7" s="37" t="s">
        <v>102</v>
      </c>
      <c r="M7" s="37" t="s">
        <v>103</v>
      </c>
      <c r="N7" s="38" t="s">
        <v>104</v>
      </c>
      <c r="O7" s="38" t="s">
        <v>105</v>
      </c>
      <c r="P7" s="38">
        <v>0.37</v>
      </c>
      <c r="Q7" s="38">
        <v>89.9</v>
      </c>
      <c r="R7" s="38">
        <v>2257</v>
      </c>
      <c r="S7" s="38">
        <v>80531</v>
      </c>
      <c r="T7" s="38">
        <v>56.92</v>
      </c>
      <c r="U7" s="38">
        <v>1414.81</v>
      </c>
      <c r="V7" s="38">
        <v>297</v>
      </c>
      <c r="W7" s="38">
        <v>0.3</v>
      </c>
      <c r="X7" s="38">
        <v>990</v>
      </c>
      <c r="Y7" s="38">
        <v>143.63999999999999</v>
      </c>
      <c r="Z7" s="38">
        <v>146.36000000000001</v>
      </c>
      <c r="AA7" s="38">
        <v>144.68</v>
      </c>
      <c r="AB7" s="38">
        <v>141.86000000000001</v>
      </c>
      <c r="AC7" s="38">
        <v>139.09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8.5399999999999991</v>
      </c>
      <c r="BG7" s="38">
        <v>216.11</v>
      </c>
      <c r="BH7" s="38">
        <v>198.11</v>
      </c>
      <c r="BI7" s="38">
        <v>152.11000000000001</v>
      </c>
      <c r="BJ7" s="38">
        <v>164.74</v>
      </c>
      <c r="BK7" s="38">
        <v>1436</v>
      </c>
      <c r="BL7" s="38">
        <v>1434.89</v>
      </c>
      <c r="BM7" s="38">
        <v>1298.9100000000001</v>
      </c>
      <c r="BN7" s="38">
        <v>1243.71</v>
      </c>
      <c r="BO7" s="38">
        <v>1194.1500000000001</v>
      </c>
      <c r="BP7" s="38">
        <v>1209.4000000000001</v>
      </c>
      <c r="BQ7" s="38">
        <v>175.36</v>
      </c>
      <c r="BR7" s="38">
        <v>178.36</v>
      </c>
      <c r="BS7" s="38">
        <v>181.45</v>
      </c>
      <c r="BT7" s="38">
        <v>168.73</v>
      </c>
      <c r="BU7" s="38">
        <v>165.35</v>
      </c>
      <c r="BV7" s="38">
        <v>66.56</v>
      </c>
      <c r="BW7" s="38">
        <v>66.22</v>
      </c>
      <c r="BX7" s="38">
        <v>69.87</v>
      </c>
      <c r="BY7" s="38">
        <v>74.3</v>
      </c>
      <c r="BZ7" s="38">
        <v>72.260000000000005</v>
      </c>
      <c r="CA7" s="38">
        <v>74.48</v>
      </c>
      <c r="CB7" s="38">
        <v>121.06</v>
      </c>
      <c r="CC7" s="38">
        <v>120.51</v>
      </c>
      <c r="CD7" s="38">
        <v>118.1</v>
      </c>
      <c r="CE7" s="38">
        <v>128.12</v>
      </c>
      <c r="CF7" s="38">
        <v>119.71</v>
      </c>
      <c r="CG7" s="38">
        <v>244.29</v>
      </c>
      <c r="CH7" s="38">
        <v>246.72</v>
      </c>
      <c r="CI7" s="38">
        <v>234.96</v>
      </c>
      <c r="CJ7" s="38">
        <v>221.81</v>
      </c>
      <c r="CK7" s="38">
        <v>230.02</v>
      </c>
      <c r="CL7" s="38">
        <v>219.46</v>
      </c>
      <c r="CM7" s="38" t="s">
        <v>104</v>
      </c>
      <c r="CN7" s="38" t="s">
        <v>104</v>
      </c>
      <c r="CO7" s="38" t="s">
        <v>104</v>
      </c>
      <c r="CP7" s="38" t="s">
        <v>104</v>
      </c>
      <c r="CQ7" s="38" t="s">
        <v>104</v>
      </c>
      <c r="CR7" s="38">
        <v>43.58</v>
      </c>
      <c r="CS7" s="38">
        <v>41.35</v>
      </c>
      <c r="CT7" s="38">
        <v>42.9</v>
      </c>
      <c r="CU7" s="38">
        <v>43.36</v>
      </c>
      <c r="CV7" s="38">
        <v>42.56</v>
      </c>
      <c r="CW7" s="38">
        <v>42.82</v>
      </c>
      <c r="CX7" s="38">
        <v>73.67</v>
      </c>
      <c r="CY7" s="38">
        <v>72.12</v>
      </c>
      <c r="CZ7" s="38">
        <v>74.760000000000005</v>
      </c>
      <c r="DA7" s="38">
        <v>76.510000000000005</v>
      </c>
      <c r="DB7" s="38">
        <v>75.42</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蒲郡市</cp:lastModifiedBy>
  <cp:lastPrinted>2020-01-15T02:39:33Z</cp:lastPrinted>
  <dcterms:created xsi:type="dcterms:W3CDTF">2019-12-05T05:12:52Z</dcterms:created>
  <dcterms:modified xsi:type="dcterms:W3CDTF">2020-02-05T01:18:02Z</dcterms:modified>
  <cp:category/>
</cp:coreProperties>
</file>