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1_経営部\112_経営改善課\◇各課照会_調査及び案内◇\01_公営企業に係る「経営比較分析表」の分析等の確認について\07_提出（HP更新用）\"/>
    </mc:Choice>
  </mc:AlternateContent>
  <workbookProtection workbookAlgorithmName="SHA-512" workbookHashValue="y2dcEe4qqygRhJHhIfTxec0DWnydhz9mcryBqg1h0POzKd24XlZ3jwCG+zgnWxh/5bwUkdmfkcTWe23Z3Ex59w==" workbookSaltValue="h8eUlh6/c16I8Tap074X5A==" workbookSpinCount="100000" lockStructure="1"/>
  <bookViews>
    <workbookView xWindow="930" yWindow="0" windowWidth="19560" windowHeight="94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E86" i="4"/>
  <c r="AT10" i="4"/>
  <c r="AL10" i="4"/>
  <c r="AD10" i="4"/>
  <c r="P10" i="4"/>
  <c r="B10" i="4"/>
  <c r="AT8" i="4"/>
  <c r="AL8" i="4"/>
  <c r="AD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<sst xmlns="http://schemas.openxmlformats.org/spreadsheetml/2006/main" count="228" uniqueCount="114">
  <si>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</si>
  <si>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</si>
  <si>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</si>
  <si>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</si>
  <si>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</si>
  <si>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</si>
  <si>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</si>
  <si>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</si>
  <si>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</si>
  <si>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</si>
  <si>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</si>
  <si>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</si>
  <si>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</si>
  <si>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</si>
  <si>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</si>
  <si>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</si>
  <si>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</si>
  <si>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</si>
  <si>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</si>
  <si>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</si>
  <si>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</si>
  <si>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</si>
  <si>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</si>
  <si>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</si>
  <si>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</si>
  <si>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</si>
  <si>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</si>
  <si>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</si>
  <si>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</si>
  <si>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</si>
  <si>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</si>
  <si>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</si>
  <si>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</si>
  <si>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</si>
  <si>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</si>
  <si>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</si>
  <si>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</si>
  <si>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</si>
  <si>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</si>
  <si>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</si>
  <si>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</si>
  <si>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</si>
  <si>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</si>
  <si>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</si>
  <si>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</si>
  <si>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</si>
  <si>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</si>
  <si>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</si>
  <si>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</si>
  <si>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</si>
  <si>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</si>
  <si>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</si>
  <si>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</si>
  <si>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</si>
  <si>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</si>
  <si>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</si>
  <si>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</si>
  <si>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</si>
  <si>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</si>
  <si>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</si>
  <si>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</si>
  <si>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</si>
  <si>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</si>
  <si>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</si>
  <si>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</si>
  <si>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</si>
  <si>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</si>
  <si>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</si>
  <si>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</si>
  <si>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</si>
  <si>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</si>
  <si>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</si>
  <si>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</si>
  <si>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</si>
  <si>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</si>
  <si>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</si>
  <si>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</si>
  <si>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</si>
  <si>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</si>
  <si>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</si>
  <si>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</si>
  <si>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</si>
  <si>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</si>
  <si>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</si>
  <si>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</si>
  <si>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</si>
  <si>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</si>
  <si>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</si>
  <si>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</si>
  <si>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</si>
  <si>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</si>
  <si>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</si>
  <si>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</si>
  <si>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</si>
  <si>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</si>
  <si>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</si>
  <si>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</si>
  <si>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</si>
  <si>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犬山市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</si>
  <si>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</si>
  <si>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</si>
  <si>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</si>
  <si>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</si>
  <si>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</si>
  <si>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</si>
  <si>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</si>
  <si>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</si>
  <si>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</si>
  <si>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</si>
  <si>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</si>
  <si>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</si>
  <si>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供用開始が平成13年度であり、施設としては比較的新しいため、大幅な修繕が必要となるような老朽化は進行していない。
　管きょについても、法定耐用年数を超えたものがないため、更新した管きょは少ない。
　ただし、将来の更新時期に備え、計画的な経営や適正な維持管理に努めていく必要がある。現在は、年間計画に基づき、機械装置等の営繕工事を行っている。</t>
    <rPh sb="154" eb="156">
      <t>キカイ</t>
    </rPh>
    <rPh sb="156" eb="158">
      <t>ソウチ</t>
    </rPh>
    <rPh sb="158" eb="159">
      <t>トウ</t>
    </rPh>
    <phoneticPr fontId="4"/>
  </si>
  <si>
    <t>　農業集落排水事業としては平成12年度に整備が完了しているため、管きょの新規布設等、大規模な建設費が発生することは直近では見込まれない。
　ただし、将来的には多大な修繕費や施設更新費用が見込まれるため、今後、令和2年度までに経営戦略を作成し、計画的に資金を工面していく。
　現状の維持管理としては、財政状況の厳しい中、効率的に行い、コスト削減に努めていく必要がある。当面は、年度ごとの計画に基づき、営繕工事を行いながら、処理場運転管理委託を継続することで、経費節減を意識した事業経営に努めていく。
　また、将来的には、公共下水道事業への統合も検討しているが、現時点では、農業集落排水として事業を継続していく。</t>
    <rPh sb="104" eb="106">
      <t>レイワ</t>
    </rPh>
    <phoneticPr fontId="4"/>
  </si>
  <si>
    <t xml:space="preserve">　平成13年度より供用開始している。事業は完了しているため、現在は維持管理のみを行っている。
　企業債については、償還ピークが既に過ぎており、残高は年々減少している。順調に推移すれば、令和12年度に完済する見込みである。
 ①収益的収支比率については、地方公営企業法の一部適用に伴う打切決算の関係で、一部の費用が翌年度支払いとなったため、総費用が減少し、数値が増加した。　
 ⑤経費回収率・⑦施設利用率については、企業の施設を考慮した規模で処理場を建設した経緯があるが、当該企業からの使用水量が当初の見込みより大幅に少ないため、類似団体と比較すると低い傾向にある。ただし、当該企業からは、毎年協定に基づき維持管理負担金の収入を得ている。
　⑥汚水処理原価についても、同様の理由から類似団体と比較すると高い傾向にある。平成30年度については、宿泊施設の閉鎖により有収水量が大幅に減ったため、数値が増加している。
　⑧水洗化率については、類似団体と比較すると高い傾向にあるが、今後新規に水洗化する世帯が見込めないため、下水道使用料の大幅な自然増加は見込めない状況である。
</t>
    <rPh sb="93" eb="95">
      <t>レイワ</t>
    </rPh>
    <rPh sb="115" eb="118">
      <t>シュウエキテキ</t>
    </rPh>
    <rPh sb="118" eb="120">
      <t>シュウシ</t>
    </rPh>
    <rPh sb="120" eb="122">
      <t>ヒリツ</t>
    </rPh>
    <rPh sb="172" eb="173">
      <t>ヒ</t>
    </rPh>
    <rPh sb="173" eb="174">
      <t>ヨウ</t>
    </rPh>
    <rPh sb="175" eb="177">
      <t>ゲンショウ</t>
    </rPh>
    <rPh sb="179" eb="181">
      <t>スウチ</t>
    </rPh>
    <rPh sb="182" eb="184">
      <t>ゾウカ</t>
    </rPh>
    <rPh sb="258" eb="260">
      <t>オオハバ</t>
    </rPh>
    <rPh sb="297" eb="299">
      <t>マイトシ</t>
    </rPh>
    <rPh sb="316" eb="317">
      <t>エ</t>
    </rPh>
    <rPh sb="363" eb="365">
      <t>ヘイセイ</t>
    </rPh>
    <rPh sb="367" eb="369">
      <t>ネンド</t>
    </rPh>
    <rPh sb="375" eb="377">
      <t>シュクハク</t>
    </rPh>
    <rPh sb="377" eb="379">
      <t>シセツ</t>
    </rPh>
    <rPh sb="380" eb="382">
      <t>ヘイサ</t>
    </rPh>
    <rPh sb="385" eb="389">
      <t>ユウシュウスイリョウ</t>
    </rPh>
    <rPh sb="390" eb="392">
      <t>オオハバ</t>
    </rPh>
    <rPh sb="393" eb="394">
      <t>ヘ</t>
    </rPh>
    <rPh sb="399" eb="401">
      <t>スウチ</t>
    </rPh>
    <rPh sb="402" eb="404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</si>
</sst>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D-423C-B011-9681A82F9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D-423C-B011-9681A82F9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19.84</c:v>
                </c:pt>
                <c:pt idx="1">
                  <c:v>20.51</c:v>
                </c:pt>
                <c:pt idx="2">
                  <c:v>19.84</c:v>
                </c:pt>
                <c:pt idx="3">
                  <c:v>21.58</c:v>
                </c:pt>
                <c:pt idx="4">
                  <c:v>20.51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F-4E53-9B82-4803F3F43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F-4E53-9B82-4803F3F43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91.76</c:v>
                </c:pt>
                <c:pt idx="1">
                  <c:v>91.79</c:v>
                </c:pt>
                <c:pt idx="2">
                  <c:v>91.93</c:v>
                </c:pt>
                <c:pt idx="3">
                  <c:v>93.33</c:v>
                </c:pt>
                <c:pt idx="4">
                  <c:v>93.25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E-4971-BA4A-6B87208B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E-4971-BA4A-6B87208B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76.010000000000005</c:v>
                </c:pt>
                <c:pt idx="1">
                  <c:v>74.790000000000006</c:v>
                </c:pt>
                <c:pt idx="2">
                  <c:v>72.14</c:v>
                </c:pt>
                <c:pt idx="3">
                  <c:v>74.58</c:v>
                </c:pt>
                <c:pt idx="4">
                  <c:v>74.87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C-49B6-B189-F1CE6FEC6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BC-49B6-B189-F1CE6FEC6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5-4C5B-9084-7A3D60CCC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5-4C5B-9084-7A3D60CCC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7-4ADE-8961-FDEDAF03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7-4ADE-8961-FDEDAF03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7-4A9E-BF5F-B88ADC07B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87-4A9E-BF5F-B88ADC07B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A-4235-AFB6-2E93A3AB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A-4235-AFB6-2E93A3AB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129.62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A-4FF2-9436-14F3B5F4D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A-4FF2-9436-14F3B5F4D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18.64</c:v>
                </c:pt>
                <c:pt idx="1">
                  <c:v>23.63</c:v>
                </c:pt>
                <c:pt idx="2">
                  <c:v>17.46</c:v>
                </c:pt>
                <c:pt idx="3">
                  <c:v>17.54</c:v>
                </c:pt>
                <c:pt idx="4">
                  <c:v>13.23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6-4600-8A41-C1BDB367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6-4600-8A41-C1BDB367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723.9</c:v>
                </c:pt>
                <c:pt idx="1">
                  <c:v>620.24</c:v>
                </c:pt>
                <c:pt idx="2">
                  <c:v>770.37</c:v>
                </c:pt>
                <c:pt idx="3">
                  <c:v>767.42</c:v>
                </c:pt>
                <c:pt idx="4">
                  <c:v>904.37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F71-BFC9-FCFA77D0F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6-4F71-BFC9-FCFA77D0F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愛知県　犬山市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74175</v>
      </c>
      <c r="AM8" s="68"/>
      <c r="AN8" s="68"/>
      <c r="AO8" s="68"/>
      <c r="AP8" s="68"/>
      <c r="AQ8" s="68"/>
      <c r="AR8" s="68"/>
      <c r="AS8" s="68"/>
      <c r="AT8" s="67">
        <f>データ!T6</f>
        <v>74.900000000000006</v>
      </c>
      <c r="AU8" s="67"/>
      <c r="AV8" s="67"/>
      <c r="AW8" s="67"/>
      <c r="AX8" s="67"/>
      <c r="AY8" s="67"/>
      <c r="AZ8" s="67"/>
      <c r="BA8" s="67"/>
      <c r="BB8" s="67">
        <f>データ!U6</f>
        <v>990.32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0.42</v>
      </c>
      <c r="Q10" s="67"/>
      <c r="R10" s="67"/>
      <c r="S10" s="67"/>
      <c r="T10" s="67"/>
      <c r="U10" s="67"/>
      <c r="V10" s="67"/>
      <c r="W10" s="67">
        <f>データ!Q6</f>
        <v>66.260000000000005</v>
      </c>
      <c r="X10" s="67"/>
      <c r="Y10" s="67"/>
      <c r="Z10" s="67"/>
      <c r="AA10" s="67"/>
      <c r="AB10" s="67"/>
      <c r="AC10" s="67"/>
      <c r="AD10" s="68">
        <f>データ!R6</f>
        <v>1738</v>
      </c>
      <c r="AE10" s="68"/>
      <c r="AF10" s="68"/>
      <c r="AG10" s="68"/>
      <c r="AH10" s="68"/>
      <c r="AI10" s="68"/>
      <c r="AJ10" s="68"/>
      <c r="AK10" s="2"/>
      <c r="AL10" s="68">
        <f>データ!V6</f>
        <v>311</v>
      </c>
      <c r="AM10" s="68"/>
      <c r="AN10" s="68"/>
      <c r="AO10" s="68"/>
      <c r="AP10" s="68"/>
      <c r="AQ10" s="68"/>
      <c r="AR10" s="68"/>
      <c r="AS10" s="68"/>
      <c r="AT10" s="67">
        <f>データ!W6</f>
        <v>0.35</v>
      </c>
      <c r="AU10" s="67"/>
      <c r="AV10" s="67"/>
      <c r="AW10" s="67"/>
      <c r="AX10" s="67"/>
      <c r="AY10" s="67"/>
      <c r="AZ10" s="67"/>
      <c r="BA10" s="67"/>
      <c r="BB10" s="67">
        <f>データ!X6</f>
        <v>888.57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6gqkTXjnmFDcXfKcuAzaQPbDhi0XKLxbChtrGLAYZO53uDTqR5p5J+v9D7eFEJdTHK4Fgr6xZDEvu425yJ/cqQ==" saltValue="vZe/lYIiZSGyxD0Cf9SOe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232157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愛知県　犬山市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0.42</v>
      </c>
      <c r="Q6" s="34">
        <f t="shared" si="3"/>
        <v>66.260000000000005</v>
      </c>
      <c r="R6" s="34">
        <f t="shared" si="3"/>
        <v>1738</v>
      </c>
      <c r="S6" s="34">
        <f t="shared" si="3"/>
        <v>74175</v>
      </c>
      <c r="T6" s="34">
        <f t="shared" si="3"/>
        <v>74.900000000000006</v>
      </c>
      <c r="U6" s="34">
        <f t="shared" si="3"/>
        <v>990.32</v>
      </c>
      <c r="V6" s="34">
        <f t="shared" si="3"/>
        <v>311</v>
      </c>
      <c r="W6" s="34">
        <f t="shared" si="3"/>
        <v>0.35</v>
      </c>
      <c r="X6" s="34">
        <f t="shared" si="3"/>
        <v>888.57</v>
      </c>
      <c r="Y6" s="35">
        <f>IF(Y7="",NA(),Y7)</f>
        <v>76.010000000000005</v>
      </c>
      <c r="Z6" s="35">
        <f t="shared" ref="Z6:AH6" si="4">IF(Z7="",NA(),Z7)</f>
        <v>74.790000000000006</v>
      </c>
      <c r="AA6" s="35">
        <f t="shared" si="4"/>
        <v>72.14</v>
      </c>
      <c r="AB6" s="35">
        <f t="shared" si="4"/>
        <v>74.58</v>
      </c>
      <c r="AC6" s="35">
        <f t="shared" si="4"/>
        <v>74.87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129.62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979.89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18.64</v>
      </c>
      <c r="BR6" s="35">
        <f t="shared" ref="BR6:BZ6" si="8">IF(BR7="",NA(),BR7)</f>
        <v>23.63</v>
      </c>
      <c r="BS6" s="35">
        <f t="shared" si="8"/>
        <v>17.46</v>
      </c>
      <c r="BT6" s="35">
        <f t="shared" si="8"/>
        <v>17.54</v>
      </c>
      <c r="BU6" s="35">
        <f t="shared" si="8"/>
        <v>13.23</v>
      </c>
      <c r="BV6" s="35">
        <f t="shared" si="8"/>
        <v>41.08</v>
      </c>
      <c r="BW6" s="35">
        <f t="shared" si="8"/>
        <v>41.34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723.9</v>
      </c>
      <c r="CC6" s="35">
        <f t="shared" ref="CC6:CK6" si="9">IF(CC7="",NA(),CC7)</f>
        <v>620.24</v>
      </c>
      <c r="CD6" s="35">
        <f t="shared" si="9"/>
        <v>770.37</v>
      </c>
      <c r="CE6" s="35">
        <f t="shared" si="9"/>
        <v>767.42</v>
      </c>
      <c r="CF6" s="35">
        <f t="shared" si="9"/>
        <v>904.37</v>
      </c>
      <c r="CG6" s="35">
        <f t="shared" si="9"/>
        <v>378.08</v>
      </c>
      <c r="CH6" s="35">
        <f t="shared" si="9"/>
        <v>357.49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19.84</v>
      </c>
      <c r="CN6" s="35">
        <f t="shared" ref="CN6:CV6" si="10">IF(CN7="",NA(),CN7)</f>
        <v>20.51</v>
      </c>
      <c r="CO6" s="35">
        <f t="shared" si="10"/>
        <v>19.84</v>
      </c>
      <c r="CP6" s="35">
        <f t="shared" si="10"/>
        <v>21.58</v>
      </c>
      <c r="CQ6" s="35">
        <f t="shared" si="10"/>
        <v>20.51</v>
      </c>
      <c r="CR6" s="35">
        <f t="shared" si="10"/>
        <v>44.69</v>
      </c>
      <c r="CS6" s="35">
        <f t="shared" si="10"/>
        <v>44.69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91.76</v>
      </c>
      <c r="CY6" s="35">
        <f t="shared" ref="CY6:DG6" si="11">IF(CY7="",NA(),CY7)</f>
        <v>91.79</v>
      </c>
      <c r="CZ6" s="35">
        <f t="shared" si="11"/>
        <v>91.93</v>
      </c>
      <c r="DA6" s="35">
        <f t="shared" si="11"/>
        <v>93.33</v>
      </c>
      <c r="DB6" s="35">
        <f t="shared" si="11"/>
        <v>93.25</v>
      </c>
      <c r="DC6" s="35">
        <f t="shared" si="11"/>
        <v>70.59</v>
      </c>
      <c r="DD6" s="35">
        <f t="shared" si="11"/>
        <v>69.67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0.11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232157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0.42</v>
      </c>
      <c r="Q7" s="38">
        <v>66.260000000000005</v>
      </c>
      <c r="R7" s="38">
        <v>1738</v>
      </c>
      <c r="S7" s="38">
        <v>74175</v>
      </c>
      <c r="T7" s="38">
        <v>74.900000000000006</v>
      </c>
      <c r="U7" s="38">
        <v>990.32</v>
      </c>
      <c r="V7" s="38">
        <v>311</v>
      </c>
      <c r="W7" s="38">
        <v>0.35</v>
      </c>
      <c r="X7" s="38">
        <v>888.57</v>
      </c>
      <c r="Y7" s="38">
        <v>76.010000000000005</v>
      </c>
      <c r="Z7" s="38">
        <v>74.790000000000006</v>
      </c>
      <c r="AA7" s="38">
        <v>72.14</v>
      </c>
      <c r="AB7" s="38">
        <v>74.58</v>
      </c>
      <c r="AC7" s="38">
        <v>74.87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129.62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979.89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18.64</v>
      </c>
      <c r="BR7" s="38">
        <v>23.63</v>
      </c>
      <c r="BS7" s="38">
        <v>17.46</v>
      </c>
      <c r="BT7" s="38">
        <v>17.54</v>
      </c>
      <c r="BU7" s="38">
        <v>13.23</v>
      </c>
      <c r="BV7" s="38">
        <v>41.08</v>
      </c>
      <c r="BW7" s="38">
        <v>41.34</v>
      </c>
      <c r="BX7" s="38">
        <v>55.32</v>
      </c>
      <c r="BY7" s="38">
        <v>59.8</v>
      </c>
      <c r="BZ7" s="38">
        <v>57.77</v>
      </c>
      <c r="CA7" s="38">
        <v>59.51</v>
      </c>
      <c r="CB7" s="38">
        <v>723.9</v>
      </c>
      <c r="CC7" s="38">
        <v>620.24</v>
      </c>
      <c r="CD7" s="38">
        <v>770.37</v>
      </c>
      <c r="CE7" s="38">
        <v>767.42</v>
      </c>
      <c r="CF7" s="38">
        <v>904.37</v>
      </c>
      <c r="CG7" s="38">
        <v>378.08</v>
      </c>
      <c r="CH7" s="38">
        <v>357.49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19.84</v>
      </c>
      <c r="CN7" s="38">
        <v>20.51</v>
      </c>
      <c r="CO7" s="38">
        <v>19.84</v>
      </c>
      <c r="CP7" s="38">
        <v>21.58</v>
      </c>
      <c r="CQ7" s="38">
        <v>20.51</v>
      </c>
      <c r="CR7" s="38">
        <v>44.69</v>
      </c>
      <c r="CS7" s="38">
        <v>44.69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91.76</v>
      </c>
      <c r="CY7" s="38">
        <v>91.79</v>
      </c>
      <c r="CZ7" s="38">
        <v>91.93</v>
      </c>
      <c r="DA7" s="38">
        <v>93.33</v>
      </c>
      <c r="DB7" s="38">
        <v>93.25</v>
      </c>
      <c r="DC7" s="38">
        <v>70.59</v>
      </c>
      <c r="DD7" s="38">
        <v>69.67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0.11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犬山市</cp:lastModifiedBy>
  <cp:lastPrinted>2020-02-07T01:47:20Z</cp:lastPrinted>
  <dcterms:created xsi:type="dcterms:W3CDTF">2019-12-05T05:20:28Z</dcterms:created>
  <dcterms:modified xsi:type="dcterms:W3CDTF">2020-02-07T04:43:53Z</dcterms:modified>
  <cp:category/>
</cp:coreProperties>
</file>