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Desktop\回答未\20200204_公営企業に係る「経営比較分析表」の分析等の確認について\01_各課からの回答\"/>
    </mc:Choice>
  </mc:AlternateContent>
  <workbookProtection workbookAlgorithmName="SHA-512" workbookHashValue="mHA/d4Qme9NzqLWp1aiTdI6Vau3FAgbhpZNbA+NSHjcoTVEX2GD7gLt6vaRwiKakXVTnN9WniRifv82iPm/4bw==" workbookSaltValue="r5lJ1udaNcFCbXSWJmL/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HG54" i="4" l="1"/>
  <c r="HG32" i="4"/>
  <c r="FH78" i="4"/>
  <c r="DS54" i="4"/>
  <c r="DS32" i="4"/>
  <c r="AN78" i="4"/>
  <c r="AE54" i="4"/>
  <c r="AE32" i="4"/>
  <c r="KU54" i="4"/>
  <c r="KU32" i="4"/>
  <c r="KC78" i="4"/>
  <c r="JJ78" i="4"/>
  <c r="GR54" i="4"/>
  <c r="GR32" i="4"/>
  <c r="KF54" i="4"/>
  <c r="EO78" i="4"/>
  <c r="DD54" i="4"/>
  <c r="DD32" i="4"/>
  <c r="U78" i="4"/>
  <c r="P54" i="4"/>
  <c r="P32" i="4"/>
  <c r="KF32" i="4"/>
  <c r="BZ78" i="4"/>
  <c r="LY54" i="4"/>
  <c r="LY32" i="4"/>
  <c r="LO78" i="4"/>
  <c r="IK54" i="4"/>
  <c r="IK32" i="4"/>
  <c r="BI54" i="4"/>
  <c r="BI32" i="4"/>
  <c r="GT78" i="4"/>
  <c r="EW54" i="4"/>
  <c r="EW32" i="4"/>
  <c r="BG78" i="4"/>
  <c r="AT54" i="4"/>
  <c r="AT32" i="4"/>
  <c r="EH32" i="4"/>
  <c r="LJ54" i="4"/>
  <c r="LJ32" i="4"/>
  <c r="KV78" i="4"/>
  <c r="HV54" i="4"/>
  <c r="HV32" i="4"/>
  <c r="GA78" i="4"/>
  <c r="EH54" i="4"/>
</calcChain>
</file>

<file path=xl/sharedStrings.xml><?xml version="1.0" encoding="utf-8"?>
<sst xmlns="http://schemas.openxmlformats.org/spreadsheetml/2006/main" count="322" uniqueCount="191">
  <si>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</si>
  <si>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</si>
  <si>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</si>
  <si>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</si>
  <si>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</si>
  <si>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</si>
  <si>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</si>
  <si>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</si>
  <si>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</si>
  <si>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</si>
  <si>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</si>
  <si>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</si>
  <si>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</si>
  <si>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</si>
  <si>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</si>
  <si>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</si>
  <si>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</si>
  <si>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</si>
  <si>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</si>
  <si>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</si>
  <si>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</si>
  <si>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</si>
  <si>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</si>
  <si>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</si>
  <si>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</si>
  <si>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</si>
  <si>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</si>
  <si>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</si>
  <si>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</si>
  <si>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</si>
  <si>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</si>
  <si>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</si>
  <si>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</si>
  <si>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</si>
  <si>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</si>
  <si>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</si>
  <si>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</si>
  <si>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</si>
  <si>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</si>
  <si>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</si>
  <si>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</si>
  <si>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</si>
  <si>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</si>
  <si>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</si>
  <si>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</si>
  <si>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</si>
  <si>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</si>
  <si>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</si>
  <si>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</si>
  <si>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</si>
  <si>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</si>
  <si>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</si>
  <si>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</si>
  <si>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</si>
  <si>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</si>
  <si>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</si>
  <si>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</si>
  <si>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</si>
  <si>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</si>
  <si>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</si>
  <si>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</si>
  <si>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</si>
  <si>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</si>
  <si>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</si>
  <si>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</si>
  <si>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</si>
  <si>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</si>
  <si>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</si>
  <si>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</si>
  <si>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</si>
  <si>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</si>
  <si>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</si>
  <si>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</si>
  <si>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</si>
  <si>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</si>
  <si>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</si>
  <si>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</si>
  <si>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</si>
  <si>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</si>
  <si>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</si>
  <si>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</si>
  <si>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</si>
  <si>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</si>
  <si>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</si>
  <si>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</si>
  <si>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</si>
  <si>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</si>
  <si>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</si>
  <si>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</si>
  <si>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</si>
  <si>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</si>
  <si>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</si>
  <si>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</si>
  <si>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</si>
  <si>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</si>
  <si>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</si>
  <si>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</si>
  <si>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</si>
  <si>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</si>
  <si>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</si>
  <si>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</si>
  <si>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</si>
  <si>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</si>
  <si>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</si>
  <si>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</si>
  <si>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</si>
  <si>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</si>
  <si>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</si>
  <si>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</si>
  <si>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</si>
  <si>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</si>
  <si>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</si>
  <si>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</si>
  <si>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</si>
  <si>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</si>
  <si>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</si>
  <si>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</si>
  <si>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</si>
  <si>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</si>
  <si>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</si>
  <si>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</si>
  <si>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</si>
  <si>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</si>
  <si>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</si>
  <si>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</si>
  <si>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</si>
  <si>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</si>
  <si>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</si>
  <si>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</si>
  <si>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</si>
  <si>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</si>
  <si>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</si>
  <si>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</si>
  <si>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</si>
  <si>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</si>
  <si>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</si>
  <si>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</si>
  <si>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</si>
  <si>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</si>
  <si>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</si>
  <si>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</si>
  <si>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</si>
  <si>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</si>
  <si>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</si>
  <si>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</si>
  <si>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</si>
  <si>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</si>
  <si>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</si>
  <si>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</si>
  <si>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</si>
  <si>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</si>
  <si>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</si>
  <si>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</si>
  <si>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</si>
  <si>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</si>
  <si>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</si>
  <si>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</si>
  <si>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</si>
  <si>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</si>
  <si>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</si>
  <si>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</si>
  <si>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</si>
  <si>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</si>
  <si>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</si>
  <si>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</si>
  <si>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</si>
  <si>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</si>
  <si>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</si>
  <si>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</si>
  <si>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</si>
  <si>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</si>
  <si>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</si>
  <si>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</si>
  <si>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</si>
  <si>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</si>
  <si>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</si>
  <si>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</si>
  <si>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</si>
  <si>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</si>
  <si>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</si>
  <si>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</si>
  <si>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</si>
  <si>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</si>
  <si>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</si>
  <si>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</si>
  <si>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</si>
  <si>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</si>
  <si>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の役割は、尾張北部医療圏の中核病院として、救急医療、高次医療、がん診療を中心とした医療を継続的に行う高度急性期及び一般急性期における役割と、公的医療機関として採算性等の面から、民間医療機関による提供が困難な救命救急や周産期等の医療を提供する役割である。</t>
    <rPh sb="106" eb="110">
      <t>キュウメイキュウキュウ</t>
    </rPh>
    <rPh sb="111" eb="114">
      <t>シュウサンキ</t>
    </rPh>
    <rPh sb="114" eb="115">
      <t>トウ</t>
    </rPh>
    <phoneticPr fontId="5"/>
  </si>
  <si>
    <t>　平均と比して比較的良好な経営状況を続けてきたが、新病院建設に伴い遊休資産となる固定資産等の減損損失や控除対象外消費税等を計上したことにより、当年度純損失となった。新病棟や新規購入機器の減価償却費の増加により、今後数年間に亘り、純損失となることが見込まれることから、経営安定化に向け病院一丸となった努力が必要となる。
　2019年3月に作成した小牧市民病院改革プランでは、2025年度で黒字化する計画としているが、2020年度での診療報酬改定を控え、厳しい経営環境の中、医療の質を確保しつつ、診療収入の増加及び費用の削減に努める必要がある。特に制度等の改定による大幅な人件費の増加が見込まれるほか、材料費や委託料等において増加傾向が見受けられるので、増加要因の分析とともに費用削減対策をとらなければならない。</t>
    <rPh sb="25" eb="26">
      <t>シン</t>
    </rPh>
    <rPh sb="26" eb="28">
      <t>ビョウイン</t>
    </rPh>
    <rPh sb="28" eb="30">
      <t>ケンセツ</t>
    </rPh>
    <rPh sb="31" eb="32">
      <t>トモナ</t>
    </rPh>
    <rPh sb="33" eb="35">
      <t>ユウキュウ</t>
    </rPh>
    <rPh sb="35" eb="37">
      <t>シサン</t>
    </rPh>
    <rPh sb="40" eb="42">
      <t>コテイ</t>
    </rPh>
    <rPh sb="42" eb="44">
      <t>シサン</t>
    </rPh>
    <rPh sb="44" eb="45">
      <t>トウ</t>
    </rPh>
    <rPh sb="46" eb="48">
      <t>ゲンソン</t>
    </rPh>
    <rPh sb="48" eb="50">
      <t>ソンシツ</t>
    </rPh>
    <rPh sb="51" eb="53">
      <t>コウジョ</t>
    </rPh>
    <rPh sb="53" eb="56">
      <t>タイショウガイ</t>
    </rPh>
    <rPh sb="56" eb="59">
      <t>ショウヒゼイ</t>
    </rPh>
    <rPh sb="59" eb="60">
      <t>トウ</t>
    </rPh>
    <rPh sb="61" eb="63">
      <t>ケイジョウ</t>
    </rPh>
    <rPh sb="71" eb="74">
      <t>トウネンド</t>
    </rPh>
    <rPh sb="74" eb="75">
      <t>ジュン</t>
    </rPh>
    <rPh sb="75" eb="77">
      <t>ソンシツ</t>
    </rPh>
    <rPh sb="82" eb="83">
      <t>シン</t>
    </rPh>
    <rPh sb="83" eb="85">
      <t>ビョウトウ</t>
    </rPh>
    <rPh sb="86" eb="88">
      <t>シンキ</t>
    </rPh>
    <rPh sb="88" eb="90">
      <t>コウニュウ</t>
    </rPh>
    <rPh sb="90" eb="92">
      <t>キキ</t>
    </rPh>
    <rPh sb="93" eb="95">
      <t>ゲンカ</t>
    </rPh>
    <rPh sb="95" eb="97">
      <t>ショウキャク</t>
    </rPh>
    <rPh sb="97" eb="98">
      <t>ヒ</t>
    </rPh>
    <rPh sb="99" eb="101">
      <t>ゾウカ</t>
    </rPh>
    <rPh sb="105" eb="107">
      <t>コンゴ</t>
    </rPh>
    <rPh sb="107" eb="110">
      <t>スウネンカン</t>
    </rPh>
    <rPh sb="111" eb="112">
      <t>ワタ</t>
    </rPh>
    <rPh sb="114" eb="115">
      <t>ジュン</t>
    </rPh>
    <rPh sb="115" eb="117">
      <t>ソンシツ</t>
    </rPh>
    <rPh sb="123" eb="125">
      <t>ミコ</t>
    </rPh>
    <rPh sb="133" eb="135">
      <t>ケイエイ</t>
    </rPh>
    <rPh sb="135" eb="138">
      <t>アンテイカ</t>
    </rPh>
    <rPh sb="139" eb="140">
      <t>ム</t>
    </rPh>
    <rPh sb="141" eb="143">
      <t>ビョウイン</t>
    </rPh>
    <rPh sb="143" eb="145">
      <t>イチガン</t>
    </rPh>
    <rPh sb="149" eb="151">
      <t>ドリョク</t>
    </rPh>
    <rPh sb="152" eb="154">
      <t>ヒツヨウ</t>
    </rPh>
    <rPh sb="164" eb="165">
      <t>ネン</t>
    </rPh>
    <rPh sb="166" eb="167">
      <t>ガツ</t>
    </rPh>
    <rPh sb="168" eb="170">
      <t>サクセイ</t>
    </rPh>
    <rPh sb="172" eb="174">
      <t>コマキ</t>
    </rPh>
    <rPh sb="174" eb="176">
      <t>シミン</t>
    </rPh>
    <rPh sb="176" eb="178">
      <t>ビョウイン</t>
    </rPh>
    <rPh sb="178" eb="180">
      <t>カイカク</t>
    </rPh>
    <rPh sb="190" eb="192">
      <t>ネンド</t>
    </rPh>
    <rPh sb="193" eb="196">
      <t>クロジカ</t>
    </rPh>
    <rPh sb="198" eb="200">
      <t>ケイカク</t>
    </rPh>
    <rPh sb="211" eb="212">
      <t>ネン</t>
    </rPh>
    <rPh sb="212" eb="213">
      <t>ド</t>
    </rPh>
    <rPh sb="215" eb="221">
      <t>シンリョウホウシュウカイテイ</t>
    </rPh>
    <rPh sb="222" eb="223">
      <t>ヒカ</t>
    </rPh>
    <rPh sb="235" eb="237">
      <t>イリョウ</t>
    </rPh>
    <rPh sb="238" eb="239">
      <t>シツ</t>
    </rPh>
    <rPh sb="240" eb="242">
      <t>カクホ</t>
    </rPh>
    <rPh sb="246" eb="248">
      <t>シンリョウ</t>
    </rPh>
    <rPh sb="248" eb="250">
      <t>シュウニュウ</t>
    </rPh>
    <rPh sb="251" eb="253">
      <t>ゾウカ</t>
    </rPh>
    <rPh sb="253" eb="254">
      <t>オヨ</t>
    </rPh>
    <rPh sb="255" eb="257">
      <t>ヒヨウ</t>
    </rPh>
    <rPh sb="258" eb="260">
      <t>サクゲン</t>
    </rPh>
    <rPh sb="261" eb="262">
      <t>ツト</t>
    </rPh>
    <rPh sb="264" eb="266">
      <t>ヒツヨウ</t>
    </rPh>
    <rPh sb="270" eb="271">
      <t>トク</t>
    </rPh>
    <rPh sb="272" eb="274">
      <t>セイド</t>
    </rPh>
    <rPh sb="274" eb="275">
      <t>トウ</t>
    </rPh>
    <rPh sb="276" eb="278">
      <t>カイテイ</t>
    </rPh>
    <rPh sb="281" eb="283">
      <t>オオハバ</t>
    </rPh>
    <rPh sb="284" eb="287">
      <t>ジンケンヒ</t>
    </rPh>
    <rPh sb="288" eb="290">
      <t>ゾウカ</t>
    </rPh>
    <rPh sb="291" eb="293">
      <t>ミコ</t>
    </rPh>
    <rPh sb="299" eb="302">
      <t>ザイリョウヒ</t>
    </rPh>
    <rPh sb="303" eb="305">
      <t>イタク</t>
    </rPh>
    <rPh sb="305" eb="306">
      <t>リョウ</t>
    </rPh>
    <rPh sb="306" eb="307">
      <t>トウ</t>
    </rPh>
    <rPh sb="311" eb="313">
      <t>ゾウカ</t>
    </rPh>
    <rPh sb="313" eb="315">
      <t>ケイコウ</t>
    </rPh>
    <rPh sb="316" eb="318">
      <t>ミウ</t>
    </rPh>
    <rPh sb="325" eb="329">
      <t>ゾウカヨウイン</t>
    </rPh>
    <rPh sb="330" eb="332">
      <t>ブンセキ</t>
    </rPh>
    <rPh sb="336" eb="338">
      <t>ヒヨウ</t>
    </rPh>
    <rPh sb="338" eb="340">
      <t>サクゲン</t>
    </rPh>
    <rPh sb="340" eb="342">
      <t>タイサク</t>
    </rPh>
    <phoneticPr fontId="5"/>
  </si>
  <si>
    <t>　新病院建設に伴い、旧病院建物及び器械備品を減損処理した結果、①有形固定資産減価償却率、②機械備品減価償却率で平均値を下回り、③１床当たり有形固定資産が、竣工時期の関係で新旧病棟分が併せて計上されたことにより、平均値を大きく上回った。</t>
    <rPh sb="1" eb="4">
      <t>シンビョウイン</t>
    </rPh>
    <rPh sb="4" eb="6">
      <t>ケンセツ</t>
    </rPh>
    <rPh sb="7" eb="8">
      <t>トモナ</t>
    </rPh>
    <rPh sb="10" eb="11">
      <t>キュウ</t>
    </rPh>
    <rPh sb="11" eb="13">
      <t>ビョウイン</t>
    </rPh>
    <rPh sb="13" eb="15">
      <t>タテモノ</t>
    </rPh>
    <rPh sb="15" eb="16">
      <t>オヨ</t>
    </rPh>
    <rPh sb="17" eb="19">
      <t>キカイ</t>
    </rPh>
    <rPh sb="19" eb="21">
      <t>ビヒン</t>
    </rPh>
    <rPh sb="22" eb="26">
      <t>ゲンソンショリ</t>
    </rPh>
    <rPh sb="28" eb="30">
      <t>ケッカ</t>
    </rPh>
    <rPh sb="55" eb="58">
      <t>ヘイキンチ</t>
    </rPh>
    <rPh sb="59" eb="61">
      <t>シタマワ</t>
    </rPh>
    <rPh sb="77" eb="79">
      <t>シュンコウ</t>
    </rPh>
    <rPh sb="79" eb="81">
      <t>ジキ</t>
    </rPh>
    <rPh sb="82" eb="84">
      <t>カンケイ</t>
    </rPh>
    <rPh sb="85" eb="87">
      <t>シンキュウ</t>
    </rPh>
    <rPh sb="87" eb="89">
      <t>ビョウトウ</t>
    </rPh>
    <rPh sb="89" eb="90">
      <t>ブン</t>
    </rPh>
    <rPh sb="91" eb="92">
      <t>アワ</t>
    </rPh>
    <rPh sb="94" eb="96">
      <t>ケイジョウ</t>
    </rPh>
    <rPh sb="105" eb="108">
      <t>ヘイキンチ</t>
    </rPh>
    <phoneticPr fontId="5"/>
  </si>
  <si>
    <r>
      <t>　入院収益の減少や新病院建設に伴う医業外費用の控除対象外消費税等の費用増加により、①経常収支比率及び②医業収支比率共に100％を下回ったが、従来からの健全経営により、</t>
    </r>
    <r>
      <rPr>
        <sz val="9"/>
        <color theme="1"/>
        <rFont val="ＭＳ ゴシック"/>
        <family val="3"/>
        <charset val="128"/>
      </rPr>
      <t>累積欠損金を出すまでには至らなかった。④病床利用率の低下は、病診連携における後方病院との連携強化により、平均在院日数の短縮化に努めたことと、新病院への入院患者引越しのため、入院患者数の調整が影響した結果と考える。⑤入院患者1人1日当たり収益は、整形外科を中心に手術件数が増加したこと、</t>
    </r>
    <r>
      <rPr>
        <sz val="9"/>
        <rFont val="ＭＳ ゴシック"/>
        <family val="3"/>
        <charset val="128"/>
      </rPr>
      <t>⑥外来患者1人1日当たり収益では、病診・病病連携が機能的に運用されていることにより、前年を上回った。</t>
    </r>
    <r>
      <rPr>
        <sz val="9"/>
        <color theme="1"/>
        <rFont val="ＭＳ ゴシック"/>
        <family val="3"/>
        <charset val="128"/>
      </rPr>
      <t>⑦職員給与費対医業収益比率について、主に看護部門で退職人数が増加したものの、入院収益の減少により上昇し、⑧材料費対医業収益比率について、引き続き高額な診療材料を使用する診療科の収益が増加したことで、依然上昇傾向にある。引き続きベンチマークを活用した交渉により材料費の低減に努める。</t>
    </r>
    <rPh sb="9" eb="10">
      <t>シン</t>
    </rPh>
    <rPh sb="10" eb="12">
      <t>ビョウイン</t>
    </rPh>
    <rPh sb="12" eb="14">
      <t>ケンセツ</t>
    </rPh>
    <rPh sb="15" eb="16">
      <t>トモナ</t>
    </rPh>
    <rPh sb="17" eb="19">
      <t>イギョウ</t>
    </rPh>
    <rPh sb="19" eb="20">
      <t>ガイ</t>
    </rPh>
    <rPh sb="20" eb="22">
      <t>ヒヨウ</t>
    </rPh>
    <rPh sb="23" eb="25">
      <t>コウジョ</t>
    </rPh>
    <rPh sb="25" eb="27">
      <t>タイショウ</t>
    </rPh>
    <rPh sb="27" eb="28">
      <t>ガイ</t>
    </rPh>
    <rPh sb="28" eb="31">
      <t>ショウヒゼイ</t>
    </rPh>
    <rPh sb="31" eb="32">
      <t>トウ</t>
    </rPh>
    <rPh sb="33" eb="35">
      <t>ヒヨウ</t>
    </rPh>
    <rPh sb="35" eb="37">
      <t>ゾウカ</t>
    </rPh>
    <rPh sb="64" eb="66">
      <t>シタマワ</t>
    </rPh>
    <rPh sb="70" eb="72">
      <t>ジュウライ</t>
    </rPh>
    <rPh sb="75" eb="77">
      <t>ケンゼン</t>
    </rPh>
    <rPh sb="77" eb="79">
      <t>ケイエイ</t>
    </rPh>
    <rPh sb="95" eb="96">
      <t>イタ</t>
    </rPh>
    <rPh sb="113" eb="117">
      <t>ビョウシンレンケイ</t>
    </rPh>
    <rPh sb="121" eb="125">
      <t>コウホウビョウイン</t>
    </rPh>
    <rPh sb="127" eb="129">
      <t>レンケイ</t>
    </rPh>
    <rPh sb="129" eb="131">
      <t>キョウカ</t>
    </rPh>
    <rPh sb="146" eb="147">
      <t>ツト</t>
    </rPh>
    <rPh sb="153" eb="154">
      <t>シン</t>
    </rPh>
    <rPh sb="154" eb="156">
      <t>ビョウイン</t>
    </rPh>
    <rPh sb="158" eb="160">
      <t>ニュウイン</t>
    </rPh>
    <rPh sb="160" eb="162">
      <t>カンジャ</t>
    </rPh>
    <rPh sb="162" eb="164">
      <t>ヒッコ</t>
    </rPh>
    <rPh sb="169" eb="171">
      <t>ニュウイン</t>
    </rPh>
    <rPh sb="171" eb="173">
      <t>カンジャ</t>
    </rPh>
    <rPh sb="173" eb="174">
      <t>スウ</t>
    </rPh>
    <rPh sb="175" eb="177">
      <t>チョウセイ</t>
    </rPh>
    <rPh sb="178" eb="180">
      <t>エイキョウ</t>
    </rPh>
    <rPh sb="185" eb="186">
      <t>カンガ</t>
    </rPh>
    <rPh sb="205" eb="207">
      <t>セイケイ</t>
    </rPh>
    <rPh sb="207" eb="209">
      <t>ゲカ</t>
    </rPh>
    <rPh sb="210" eb="212">
      <t>チュウシン</t>
    </rPh>
    <rPh sb="213" eb="215">
      <t>シュジュツ</t>
    </rPh>
    <rPh sb="215" eb="217">
      <t>ケンスウ</t>
    </rPh>
    <rPh sb="218" eb="220">
      <t>ゾウカ</t>
    </rPh>
    <rPh sb="242" eb="244">
      <t>ビョウシン</t>
    </rPh>
    <rPh sb="245" eb="247">
      <t>ビョウビョウ</t>
    </rPh>
    <rPh sb="247" eb="249">
      <t>レンケイ</t>
    </rPh>
    <rPh sb="250" eb="253">
      <t>キノウテキ</t>
    </rPh>
    <rPh sb="254" eb="256">
      <t>ウンヨウ</t>
    </rPh>
    <rPh sb="313" eb="315">
      <t>ニュウイン</t>
    </rPh>
    <rPh sb="315" eb="317">
      <t>シュウエキ</t>
    </rPh>
    <rPh sb="318" eb="320">
      <t>ゲンショウ</t>
    </rPh>
    <rPh sb="323" eb="325">
      <t>ジョウショウ</t>
    </rPh>
    <rPh sb="343" eb="344">
      <t>ヒ</t>
    </rPh>
    <rPh sb="345" eb="346">
      <t>ツヅ</t>
    </rPh>
    <rPh sb="376" eb="378">
      <t>ジョウショウ</t>
    </rPh>
    <rPh sb="378" eb="380">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</si>
</sst>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89.4</c:v>
                </c:pt>
                <c:pt idx="1">
                  <c:v>88.4</c:v>
                </c:pt>
                <c:pt idx="2">
                  <c:v>87</c:v>
                </c:pt>
                <c:pt idx="3">
                  <c:v>84.8</c:v>
                </c:pt>
                <c:pt idx="4">
                  <c:v>79.900000000000006</c:v>
                </c:pt>
              </c:numCache>
            </c:numRef>
          </c:val>
          <c:extLst>
            <c:ext xmlns:c16="http://schemas.microsoft.com/office/drawing/2014/chart" uri="{C3380CC4-5D6E-409C-BE32-E72D297353CC}">
              <c16:uniqueId val="{00000000-70B9-4D2D-B0AA-394D7580B8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70B9-4D2D-B0AA-394D7580B8B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16858</c:v>
                </c:pt>
                <c:pt idx="1">
                  <c:v>19401</c:v>
                </c:pt>
                <c:pt idx="2">
                  <c:v>19402</c:v>
                </c:pt>
                <c:pt idx="3">
                  <c:v>20193</c:v>
                </c:pt>
                <c:pt idx="4">
                  <c:v>20873</c:v>
                </c:pt>
              </c:numCache>
            </c:numRef>
          </c:val>
          <c:extLst>
            <c:ext xmlns:c16="http://schemas.microsoft.com/office/drawing/2014/chart" uri="{C3380CC4-5D6E-409C-BE32-E72D297353CC}">
              <c16:uniqueId val="{00000000-E2D5-40B6-94C7-FF56F96D58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E2D5-40B6-94C7-FF56F96D58C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64990</c:v>
                </c:pt>
                <c:pt idx="1">
                  <c:v>66444</c:v>
                </c:pt>
                <c:pt idx="2">
                  <c:v>67393</c:v>
                </c:pt>
                <c:pt idx="3">
                  <c:v>68688</c:v>
                </c:pt>
                <c:pt idx="4">
                  <c:v>71748</c:v>
                </c:pt>
              </c:numCache>
            </c:numRef>
          </c:val>
          <c:extLst>
            <c:ext xmlns:c16="http://schemas.microsoft.com/office/drawing/2014/chart" uri="{C3380CC4-5D6E-409C-BE32-E72D297353CC}">
              <c16:uniqueId val="{00000000-E5C0-4245-80DC-ACCC7C868A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E5C0-4245-80DC-ACCC7C868A1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B7-422C-ACCA-646C97103F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F9B7-422C-ACCA-646C97103F5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104.1</c:v>
                </c:pt>
                <c:pt idx="1">
                  <c:v>104.1</c:v>
                </c:pt>
                <c:pt idx="2">
                  <c:v>101.9</c:v>
                </c:pt>
                <c:pt idx="3">
                  <c:v>100</c:v>
                </c:pt>
                <c:pt idx="4">
                  <c:v>98.7</c:v>
                </c:pt>
              </c:numCache>
            </c:numRef>
          </c:val>
          <c:extLst>
            <c:ext xmlns:c16="http://schemas.microsoft.com/office/drawing/2014/chart" uri="{C3380CC4-5D6E-409C-BE32-E72D297353CC}">
              <c16:uniqueId val="{00000000-C7D4-461D-B3CD-F6DC0E643C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C7D4-461D-B3CD-F6DC0E643CB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103.7</c:v>
                </c:pt>
                <c:pt idx="1">
                  <c:v>104.1</c:v>
                </c:pt>
                <c:pt idx="2">
                  <c:v>102.2</c:v>
                </c:pt>
                <c:pt idx="3">
                  <c:v>100.2</c:v>
                </c:pt>
                <c:pt idx="4">
                  <c:v>97.2</c:v>
                </c:pt>
              </c:numCache>
            </c:numRef>
          </c:val>
          <c:extLst>
            <c:ext xmlns:c16="http://schemas.microsoft.com/office/drawing/2014/chart" uri="{C3380CC4-5D6E-409C-BE32-E72D297353CC}">
              <c16:uniqueId val="{00000000-ECF6-4CA0-B668-39E2A28915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ECF6-4CA0-B668-39E2A28915C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69.099999999999994</c:v>
                </c:pt>
                <c:pt idx="1">
                  <c:v>70.5</c:v>
                </c:pt>
                <c:pt idx="2">
                  <c:v>72.7</c:v>
                </c:pt>
                <c:pt idx="3">
                  <c:v>74.599999999999994</c:v>
                </c:pt>
                <c:pt idx="4">
                  <c:v>46.7</c:v>
                </c:pt>
              </c:numCache>
            </c:numRef>
          </c:val>
          <c:extLst>
            <c:ext xmlns:c16="http://schemas.microsoft.com/office/drawing/2014/chart" uri="{C3380CC4-5D6E-409C-BE32-E72D297353CC}">
              <c16:uniqueId val="{00000000-00DC-43D6-9FDE-AD7429724C1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00DC-43D6-9FDE-AD7429724C1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75.400000000000006</c:v>
                </c:pt>
                <c:pt idx="1">
                  <c:v>76</c:v>
                </c:pt>
                <c:pt idx="2">
                  <c:v>76.8</c:v>
                </c:pt>
                <c:pt idx="3">
                  <c:v>78.2</c:v>
                </c:pt>
                <c:pt idx="4">
                  <c:v>54.7</c:v>
                </c:pt>
              </c:numCache>
            </c:numRef>
          </c:val>
          <c:extLst>
            <c:ext xmlns:c16="http://schemas.microsoft.com/office/drawing/2014/chart" uri="{C3380CC4-5D6E-409C-BE32-E72D297353CC}">
              <c16:uniqueId val="{00000000-1C95-46A0-B730-5BCD53FC86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1C95-46A0-B730-5BCD53FC862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53718891</c:v>
                </c:pt>
                <c:pt idx="1">
                  <c:v>54569149</c:v>
                </c:pt>
                <c:pt idx="2">
                  <c:v>53688767</c:v>
                </c:pt>
                <c:pt idx="3">
                  <c:v>53998253</c:v>
                </c:pt>
                <c:pt idx="4">
                  <c:v>101364778</c:v>
                </c:pt>
              </c:numCache>
            </c:numRef>
          </c:val>
          <c:extLst>
            <c:ext xmlns:c16="http://schemas.microsoft.com/office/drawing/2014/chart" uri="{C3380CC4-5D6E-409C-BE32-E72D297353CC}">
              <c16:uniqueId val="{00000000-FC87-41FB-A086-CFD5D5B1C0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FC87-41FB-A086-CFD5D5B1C0E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27.8</c:v>
                </c:pt>
                <c:pt idx="1">
                  <c:v>29.4</c:v>
                </c:pt>
                <c:pt idx="2">
                  <c:v>28.6</c:v>
                </c:pt>
                <c:pt idx="3">
                  <c:v>29</c:v>
                </c:pt>
                <c:pt idx="4">
                  <c:v>29.5</c:v>
                </c:pt>
              </c:numCache>
            </c:numRef>
          </c:val>
          <c:extLst>
            <c:ext xmlns:c16="http://schemas.microsoft.com/office/drawing/2014/chart" uri="{C3380CC4-5D6E-409C-BE32-E72D297353CC}">
              <c16:uniqueId val="{00000000-AC82-4E32-ACF5-ED9826FDC2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C82-4E32-ACF5-ED9826FDC27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44.9</c:v>
                </c:pt>
                <c:pt idx="1">
                  <c:v>44.5</c:v>
                </c:pt>
                <c:pt idx="2">
                  <c:v>47.5</c:v>
                </c:pt>
                <c:pt idx="3">
                  <c:v>48.7</c:v>
                </c:pt>
                <c:pt idx="4">
                  <c:v>49.5</c:v>
                </c:pt>
              </c:numCache>
            </c:numRef>
          </c:val>
          <c:extLst>
            <c:ext xmlns:c16="http://schemas.microsoft.com/office/drawing/2014/chart" uri="{C3380CC4-5D6E-409C-BE32-E72D297353CC}">
              <c16:uniqueId val="{00000000-D7A8-4953-A53C-F39CC4CDD9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D7A8-4953-A53C-F39CC4CDD97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125" customWidth="1"/>
    <col min="374" max="388" width="3" customWidth="1"/>
    <col min="393" max="393" width="0" hidden="1" customWidth="1"/>
    <col min="395" max="395" width="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愛知県小牧市　小牧市民病院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500床以上</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民間企業出身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558</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29</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558</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152971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89532</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558</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558</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186</v>
      </c>
      <c r="NN18" s="130"/>
      <c r="NO18" s="125" t="s">
        <v>38</v>
      </c>
      <c r="NP18" s="126"/>
      <c r="NQ18" s="126"/>
      <c r="NR18" s="129" t="s">
        <v>186</v>
      </c>
      <c r="NS18" s="130"/>
      <c r="NT18" s="125" t="s">
        <v>38</v>
      </c>
      <c r="NU18" s="126"/>
      <c r="NV18" s="126"/>
      <c r="NW18" s="129" t="s">
        <v>186</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187</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103.7</v>
      </c>
      <c r="Q33" s="88"/>
      <c r="R33" s="88"/>
      <c r="S33" s="88"/>
      <c r="T33" s="88"/>
      <c r="U33" s="88"/>
      <c r="V33" s="88"/>
      <c r="W33" s="88"/>
      <c r="X33" s="88"/>
      <c r="Y33" s="88"/>
      <c r="Z33" s="88"/>
      <c r="AA33" s="88"/>
      <c r="AB33" s="88"/>
      <c r="AC33" s="88"/>
      <c r="AD33" s="89"/>
      <c r="AE33" s="87">
        <f>データ!AI7</f>
        <v>104.1</v>
      </c>
      <c r="AF33" s="88"/>
      <c r="AG33" s="88"/>
      <c r="AH33" s="88"/>
      <c r="AI33" s="88"/>
      <c r="AJ33" s="88"/>
      <c r="AK33" s="88"/>
      <c r="AL33" s="88"/>
      <c r="AM33" s="88"/>
      <c r="AN33" s="88"/>
      <c r="AO33" s="88"/>
      <c r="AP33" s="88"/>
      <c r="AQ33" s="88"/>
      <c r="AR33" s="88"/>
      <c r="AS33" s="89"/>
      <c r="AT33" s="87">
        <f>データ!AJ7</f>
        <v>102.2</v>
      </c>
      <c r="AU33" s="88"/>
      <c r="AV33" s="88"/>
      <c r="AW33" s="88"/>
      <c r="AX33" s="88"/>
      <c r="AY33" s="88"/>
      <c r="AZ33" s="88"/>
      <c r="BA33" s="88"/>
      <c r="BB33" s="88"/>
      <c r="BC33" s="88"/>
      <c r="BD33" s="88"/>
      <c r="BE33" s="88"/>
      <c r="BF33" s="88"/>
      <c r="BG33" s="88"/>
      <c r="BH33" s="89"/>
      <c r="BI33" s="87">
        <f>データ!AK7</f>
        <v>100.2</v>
      </c>
      <c r="BJ33" s="88"/>
      <c r="BK33" s="88"/>
      <c r="BL33" s="88"/>
      <c r="BM33" s="88"/>
      <c r="BN33" s="88"/>
      <c r="BO33" s="88"/>
      <c r="BP33" s="88"/>
      <c r="BQ33" s="88"/>
      <c r="BR33" s="88"/>
      <c r="BS33" s="88"/>
      <c r="BT33" s="88"/>
      <c r="BU33" s="88"/>
      <c r="BV33" s="88"/>
      <c r="BW33" s="89"/>
      <c r="BX33" s="87">
        <f>データ!AL7</f>
        <v>97.2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104.1</v>
      </c>
      <c r="DE33" s="88"/>
      <c r="DF33" s="88"/>
      <c r="DG33" s="88"/>
      <c r="DH33" s="88"/>
      <c r="DI33" s="88"/>
      <c r="DJ33" s="88"/>
      <c r="DK33" s="88"/>
      <c r="DL33" s="88"/>
      <c r="DM33" s="88"/>
      <c r="DN33" s="88"/>
      <c r="DO33" s="88"/>
      <c r="DP33" s="88"/>
      <c r="DQ33" s="88"/>
      <c r="DR33" s="89"/>
      <c r="DS33" s="87">
        <f>データ!AT7</f>
        <v>104.1</v>
      </c>
      <c r="DT33" s="88"/>
      <c r="DU33" s="88"/>
      <c r="DV33" s="88"/>
      <c r="DW33" s="88"/>
      <c r="DX33" s="88"/>
      <c r="DY33" s="88"/>
      <c r="DZ33" s="88"/>
      <c r="EA33" s="88"/>
      <c r="EB33" s="88"/>
      <c r="EC33" s="88"/>
      <c r="ED33" s="88"/>
      <c r="EE33" s="88"/>
      <c r="EF33" s="88"/>
      <c r="EG33" s="89"/>
      <c r="EH33" s="87">
        <f>データ!AU7</f>
        <v>101.9</v>
      </c>
      <c r="EI33" s="88"/>
      <c r="EJ33" s="88"/>
      <c r="EK33" s="88"/>
      <c r="EL33" s="88"/>
      <c r="EM33" s="88"/>
      <c r="EN33" s="88"/>
      <c r="EO33" s="88"/>
      <c r="EP33" s="88"/>
      <c r="EQ33" s="88"/>
      <c r="ER33" s="88"/>
      <c r="ES33" s="88"/>
      <c r="ET33" s="88"/>
      <c r="EU33" s="88"/>
      <c r="EV33" s="89"/>
      <c r="EW33" s="87">
        <f>データ!AV7</f>
        <v>100</v>
      </c>
      <c r="EX33" s="88"/>
      <c r="EY33" s="88"/>
      <c r="EZ33" s="88"/>
      <c r="FA33" s="88"/>
      <c r="FB33" s="88"/>
      <c r="FC33" s="88"/>
      <c r="FD33" s="88"/>
      <c r="FE33" s="88"/>
      <c r="FF33" s="88"/>
      <c r="FG33" s="88"/>
      <c r="FH33" s="88"/>
      <c r="FI33" s="88"/>
      <c r="FJ33" s="88"/>
      <c r="FK33" s="89"/>
      <c r="FL33" s="87">
        <f>データ!AW7</f>
        <v>98.7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89.4</v>
      </c>
      <c r="KG33" s="88"/>
      <c r="KH33" s="88"/>
      <c r="KI33" s="88"/>
      <c r="KJ33" s="88"/>
      <c r="KK33" s="88"/>
      <c r="KL33" s="88"/>
      <c r="KM33" s="88"/>
      <c r="KN33" s="88"/>
      <c r="KO33" s="88"/>
      <c r="KP33" s="88"/>
      <c r="KQ33" s="88"/>
      <c r="KR33" s="88"/>
      <c r="KS33" s="88"/>
      <c r="KT33" s="89"/>
      <c r="KU33" s="87">
        <f>データ!BP7</f>
        <v>88.4</v>
      </c>
      <c r="KV33" s="88"/>
      <c r="KW33" s="88"/>
      <c r="KX33" s="88"/>
      <c r="KY33" s="88"/>
      <c r="KZ33" s="88"/>
      <c r="LA33" s="88"/>
      <c r="LB33" s="88"/>
      <c r="LC33" s="88"/>
      <c r="LD33" s="88"/>
      <c r="LE33" s="88"/>
      <c r="LF33" s="88"/>
      <c r="LG33" s="88"/>
      <c r="LH33" s="88"/>
      <c r="LI33" s="89"/>
      <c r="LJ33" s="87">
        <f>データ!BQ7</f>
        <v>87</v>
      </c>
      <c r="LK33" s="88"/>
      <c r="LL33" s="88"/>
      <c r="LM33" s="88"/>
      <c r="LN33" s="88"/>
      <c r="LO33" s="88"/>
      <c r="LP33" s="88"/>
      <c r="LQ33" s="88"/>
      <c r="LR33" s="88"/>
      <c r="LS33" s="88"/>
      <c r="LT33" s="88"/>
      <c r="LU33" s="88"/>
      <c r="LV33" s="88"/>
      <c r="LW33" s="88"/>
      <c r="LX33" s="89"/>
      <c r="LY33" s="87">
        <f>データ!BR7</f>
        <v>84.8</v>
      </c>
      <c r="LZ33" s="88"/>
      <c r="MA33" s="88"/>
      <c r="MB33" s="88"/>
      <c r="MC33" s="88"/>
      <c r="MD33" s="88"/>
      <c r="ME33" s="88"/>
      <c r="MF33" s="88"/>
      <c r="MG33" s="88"/>
      <c r="MH33" s="88"/>
      <c r="MI33" s="88"/>
      <c r="MJ33" s="88"/>
      <c r="MK33" s="88"/>
      <c r="ML33" s="88"/>
      <c r="MM33" s="89"/>
      <c r="MN33" s="87">
        <f>データ!BS7</f>
        <v>79.900000000000006</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27.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190</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64990</v>
      </c>
      <c r="Q55" s="106"/>
      <c r="R55" s="106"/>
      <c r="S55" s="106"/>
      <c r="T55" s="106"/>
      <c r="U55" s="106"/>
      <c r="V55" s="106"/>
      <c r="W55" s="106"/>
      <c r="X55" s="106"/>
      <c r="Y55" s="106"/>
      <c r="Z55" s="106"/>
      <c r="AA55" s="106"/>
      <c r="AB55" s="106"/>
      <c r="AC55" s="106"/>
      <c r="AD55" s="107"/>
      <c r="AE55" s="105">
        <f>データ!CA7</f>
        <v>66444</v>
      </c>
      <c r="AF55" s="106"/>
      <c r="AG55" s="106"/>
      <c r="AH55" s="106"/>
      <c r="AI55" s="106"/>
      <c r="AJ55" s="106"/>
      <c r="AK55" s="106"/>
      <c r="AL55" s="106"/>
      <c r="AM55" s="106"/>
      <c r="AN55" s="106"/>
      <c r="AO55" s="106"/>
      <c r="AP55" s="106"/>
      <c r="AQ55" s="106"/>
      <c r="AR55" s="106"/>
      <c r="AS55" s="107"/>
      <c r="AT55" s="105">
        <f>データ!CB7</f>
        <v>67393</v>
      </c>
      <c r="AU55" s="106"/>
      <c r="AV55" s="106"/>
      <c r="AW55" s="106"/>
      <c r="AX55" s="106"/>
      <c r="AY55" s="106"/>
      <c r="AZ55" s="106"/>
      <c r="BA55" s="106"/>
      <c r="BB55" s="106"/>
      <c r="BC55" s="106"/>
      <c r="BD55" s="106"/>
      <c r="BE55" s="106"/>
      <c r="BF55" s="106"/>
      <c r="BG55" s="106"/>
      <c r="BH55" s="107"/>
      <c r="BI55" s="105">
        <f>データ!CC7</f>
        <v>68688</v>
      </c>
      <c r="BJ55" s="106"/>
      <c r="BK55" s="106"/>
      <c r="BL55" s="106"/>
      <c r="BM55" s="106"/>
      <c r="BN55" s="106"/>
      <c r="BO55" s="106"/>
      <c r="BP55" s="106"/>
      <c r="BQ55" s="106"/>
      <c r="BR55" s="106"/>
      <c r="BS55" s="106"/>
      <c r="BT55" s="106"/>
      <c r="BU55" s="106"/>
      <c r="BV55" s="106"/>
      <c r="BW55" s="107"/>
      <c r="BX55" s="105">
        <f>データ!CD7</f>
        <v>71748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16858</v>
      </c>
      <c r="DE55" s="106"/>
      <c r="DF55" s="106"/>
      <c r="DG55" s="106"/>
      <c r="DH55" s="106"/>
      <c r="DI55" s="106"/>
      <c r="DJ55" s="106"/>
      <c r="DK55" s="106"/>
      <c r="DL55" s="106"/>
      <c r="DM55" s="106"/>
      <c r="DN55" s="106"/>
      <c r="DO55" s="106"/>
      <c r="DP55" s="106"/>
      <c r="DQ55" s="106"/>
      <c r="DR55" s="107"/>
      <c r="DS55" s="105">
        <f>データ!CL7</f>
        <v>19401</v>
      </c>
      <c r="DT55" s="106"/>
      <c r="DU55" s="106"/>
      <c r="DV55" s="106"/>
      <c r="DW55" s="106"/>
      <c r="DX55" s="106"/>
      <c r="DY55" s="106"/>
      <c r="DZ55" s="106"/>
      <c r="EA55" s="106"/>
      <c r="EB55" s="106"/>
      <c r="EC55" s="106"/>
      <c r="ED55" s="106"/>
      <c r="EE55" s="106"/>
      <c r="EF55" s="106"/>
      <c r="EG55" s="107"/>
      <c r="EH55" s="105">
        <f>データ!CM7</f>
        <v>19402</v>
      </c>
      <c r="EI55" s="106"/>
      <c r="EJ55" s="106"/>
      <c r="EK55" s="106"/>
      <c r="EL55" s="106"/>
      <c r="EM55" s="106"/>
      <c r="EN55" s="106"/>
      <c r="EO55" s="106"/>
      <c r="EP55" s="106"/>
      <c r="EQ55" s="106"/>
      <c r="ER55" s="106"/>
      <c r="ES55" s="106"/>
      <c r="ET55" s="106"/>
      <c r="EU55" s="106"/>
      <c r="EV55" s="107"/>
      <c r="EW55" s="105">
        <f>データ!CN7</f>
        <v>20193</v>
      </c>
      <c r="EX55" s="106"/>
      <c r="EY55" s="106"/>
      <c r="EZ55" s="106"/>
      <c r="FA55" s="106"/>
      <c r="FB55" s="106"/>
      <c r="FC55" s="106"/>
      <c r="FD55" s="106"/>
      <c r="FE55" s="106"/>
      <c r="FF55" s="106"/>
      <c r="FG55" s="106"/>
      <c r="FH55" s="106"/>
      <c r="FI55" s="106"/>
      <c r="FJ55" s="106"/>
      <c r="FK55" s="107"/>
      <c r="FL55" s="105">
        <f>データ!CO7</f>
        <v>20873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44.9</v>
      </c>
      <c r="GS55" s="88"/>
      <c r="GT55" s="88"/>
      <c r="GU55" s="88"/>
      <c r="GV55" s="88"/>
      <c r="GW55" s="88"/>
      <c r="GX55" s="88"/>
      <c r="GY55" s="88"/>
      <c r="GZ55" s="88"/>
      <c r="HA55" s="88"/>
      <c r="HB55" s="88"/>
      <c r="HC55" s="88"/>
      <c r="HD55" s="88"/>
      <c r="HE55" s="88"/>
      <c r="HF55" s="89"/>
      <c r="HG55" s="87">
        <f>データ!CW7</f>
        <v>44.5</v>
      </c>
      <c r="HH55" s="88"/>
      <c r="HI55" s="88"/>
      <c r="HJ55" s="88"/>
      <c r="HK55" s="88"/>
      <c r="HL55" s="88"/>
      <c r="HM55" s="88"/>
      <c r="HN55" s="88"/>
      <c r="HO55" s="88"/>
      <c r="HP55" s="88"/>
      <c r="HQ55" s="88"/>
      <c r="HR55" s="88"/>
      <c r="HS55" s="88"/>
      <c r="HT55" s="88"/>
      <c r="HU55" s="89"/>
      <c r="HV55" s="87">
        <f>データ!CX7</f>
        <v>47.5</v>
      </c>
      <c r="HW55" s="88"/>
      <c r="HX55" s="88"/>
      <c r="HY55" s="88"/>
      <c r="HZ55" s="88"/>
      <c r="IA55" s="88"/>
      <c r="IB55" s="88"/>
      <c r="IC55" s="88"/>
      <c r="ID55" s="88"/>
      <c r="IE55" s="88"/>
      <c r="IF55" s="88"/>
      <c r="IG55" s="88"/>
      <c r="IH55" s="88"/>
      <c r="II55" s="88"/>
      <c r="IJ55" s="89"/>
      <c r="IK55" s="87">
        <f>データ!CY7</f>
        <v>48.7</v>
      </c>
      <c r="IL55" s="88"/>
      <c r="IM55" s="88"/>
      <c r="IN55" s="88"/>
      <c r="IO55" s="88"/>
      <c r="IP55" s="88"/>
      <c r="IQ55" s="88"/>
      <c r="IR55" s="88"/>
      <c r="IS55" s="88"/>
      <c r="IT55" s="88"/>
      <c r="IU55" s="88"/>
      <c r="IV55" s="88"/>
      <c r="IW55" s="88"/>
      <c r="IX55" s="88"/>
      <c r="IY55" s="89"/>
      <c r="IZ55" s="87">
        <f>データ!CZ7</f>
        <v>49.5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27.8</v>
      </c>
      <c r="KG55" s="88"/>
      <c r="KH55" s="88"/>
      <c r="KI55" s="88"/>
      <c r="KJ55" s="88"/>
      <c r="KK55" s="88"/>
      <c r="KL55" s="88"/>
      <c r="KM55" s="88"/>
      <c r="KN55" s="88"/>
      <c r="KO55" s="88"/>
      <c r="KP55" s="88"/>
      <c r="KQ55" s="88"/>
      <c r="KR55" s="88"/>
      <c r="KS55" s="88"/>
      <c r="KT55" s="89"/>
      <c r="KU55" s="87">
        <f>データ!DH7</f>
        <v>29.4</v>
      </c>
      <c r="KV55" s="88"/>
      <c r="KW55" s="88"/>
      <c r="KX55" s="88"/>
      <c r="KY55" s="88"/>
      <c r="KZ55" s="88"/>
      <c r="LA55" s="88"/>
      <c r="LB55" s="88"/>
      <c r="LC55" s="88"/>
      <c r="LD55" s="88"/>
      <c r="LE55" s="88"/>
      <c r="LF55" s="88"/>
      <c r="LG55" s="88"/>
      <c r="LH55" s="88"/>
      <c r="LI55" s="89"/>
      <c r="LJ55" s="87">
        <f>データ!DI7</f>
        <v>28.6</v>
      </c>
      <c r="LK55" s="88"/>
      <c r="LL55" s="88"/>
      <c r="LM55" s="88"/>
      <c r="LN55" s="88"/>
      <c r="LO55" s="88"/>
      <c r="LP55" s="88"/>
      <c r="LQ55" s="88"/>
      <c r="LR55" s="88"/>
      <c r="LS55" s="88"/>
      <c r="LT55" s="88"/>
      <c r="LU55" s="88"/>
      <c r="LV55" s="88"/>
      <c r="LW55" s="88"/>
      <c r="LX55" s="89"/>
      <c r="LY55" s="87">
        <f>データ!DJ7</f>
        <v>29</v>
      </c>
      <c r="LZ55" s="88"/>
      <c r="MA55" s="88"/>
      <c r="MB55" s="88"/>
      <c r="MC55" s="88"/>
      <c r="MD55" s="88"/>
      <c r="ME55" s="88"/>
      <c r="MF55" s="88"/>
      <c r="MG55" s="88"/>
      <c r="MH55" s="88"/>
      <c r="MI55" s="88"/>
      <c r="MJ55" s="88"/>
      <c r="MK55" s="88"/>
      <c r="ML55" s="88"/>
      <c r="MM55" s="89"/>
      <c r="MN55" s="87">
        <f>データ!DK7</f>
        <v>29.5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69.099999999999994</v>
      </c>
      <c r="V79" s="82"/>
      <c r="W79" s="82"/>
      <c r="X79" s="82"/>
      <c r="Y79" s="82"/>
      <c r="Z79" s="82"/>
      <c r="AA79" s="82"/>
      <c r="AB79" s="82"/>
      <c r="AC79" s="82"/>
      <c r="AD79" s="82"/>
      <c r="AE79" s="82"/>
      <c r="AF79" s="82"/>
      <c r="AG79" s="82"/>
      <c r="AH79" s="82"/>
      <c r="AI79" s="82"/>
      <c r="AJ79" s="82"/>
      <c r="AK79" s="82"/>
      <c r="AL79" s="82"/>
      <c r="AM79" s="82"/>
      <c r="AN79" s="82">
        <f>データ!DS7</f>
        <v>70.5</v>
      </c>
      <c r="AO79" s="82"/>
      <c r="AP79" s="82"/>
      <c r="AQ79" s="82"/>
      <c r="AR79" s="82"/>
      <c r="AS79" s="82"/>
      <c r="AT79" s="82"/>
      <c r="AU79" s="82"/>
      <c r="AV79" s="82"/>
      <c r="AW79" s="82"/>
      <c r="AX79" s="82"/>
      <c r="AY79" s="82"/>
      <c r="AZ79" s="82"/>
      <c r="BA79" s="82"/>
      <c r="BB79" s="82"/>
      <c r="BC79" s="82"/>
      <c r="BD79" s="82"/>
      <c r="BE79" s="82"/>
      <c r="BF79" s="82"/>
      <c r="BG79" s="82">
        <f>データ!DT7</f>
        <v>72.7</v>
      </c>
      <c r="BH79" s="82"/>
      <c r="BI79" s="82"/>
      <c r="BJ79" s="82"/>
      <c r="BK79" s="82"/>
      <c r="BL79" s="82"/>
      <c r="BM79" s="82"/>
      <c r="BN79" s="82"/>
      <c r="BO79" s="82"/>
      <c r="BP79" s="82"/>
      <c r="BQ79" s="82"/>
      <c r="BR79" s="82"/>
      <c r="BS79" s="82"/>
      <c r="BT79" s="82"/>
      <c r="BU79" s="82"/>
      <c r="BV79" s="82"/>
      <c r="BW79" s="82"/>
      <c r="BX79" s="82"/>
      <c r="BY79" s="82"/>
      <c r="BZ79" s="82">
        <f>データ!DU7</f>
        <v>74.599999999999994</v>
      </c>
      <c r="CA79" s="82"/>
      <c r="CB79" s="82"/>
      <c r="CC79" s="82"/>
      <c r="CD79" s="82"/>
      <c r="CE79" s="82"/>
      <c r="CF79" s="82"/>
      <c r="CG79" s="82"/>
      <c r="CH79" s="82"/>
      <c r="CI79" s="82"/>
      <c r="CJ79" s="82"/>
      <c r="CK79" s="82"/>
      <c r="CL79" s="82"/>
      <c r="CM79" s="82"/>
      <c r="CN79" s="82"/>
      <c r="CO79" s="82"/>
      <c r="CP79" s="82"/>
      <c r="CQ79" s="82"/>
      <c r="CR79" s="82"/>
      <c r="CS79" s="82">
        <f>データ!DV7</f>
        <v>46.7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75.400000000000006</v>
      </c>
      <c r="EP79" s="82"/>
      <c r="EQ79" s="82"/>
      <c r="ER79" s="82"/>
      <c r="ES79" s="82"/>
      <c r="ET79" s="82"/>
      <c r="EU79" s="82"/>
      <c r="EV79" s="82"/>
      <c r="EW79" s="82"/>
      <c r="EX79" s="82"/>
      <c r="EY79" s="82"/>
      <c r="EZ79" s="82"/>
      <c r="FA79" s="82"/>
      <c r="FB79" s="82"/>
      <c r="FC79" s="82"/>
      <c r="FD79" s="82"/>
      <c r="FE79" s="82"/>
      <c r="FF79" s="82"/>
      <c r="FG79" s="82"/>
      <c r="FH79" s="82">
        <f>データ!ED7</f>
        <v>76</v>
      </c>
      <c r="FI79" s="82"/>
      <c r="FJ79" s="82"/>
      <c r="FK79" s="82"/>
      <c r="FL79" s="82"/>
      <c r="FM79" s="82"/>
      <c r="FN79" s="82"/>
      <c r="FO79" s="82"/>
      <c r="FP79" s="82"/>
      <c r="FQ79" s="82"/>
      <c r="FR79" s="82"/>
      <c r="FS79" s="82"/>
      <c r="FT79" s="82"/>
      <c r="FU79" s="82"/>
      <c r="FV79" s="82"/>
      <c r="FW79" s="82"/>
      <c r="FX79" s="82"/>
      <c r="FY79" s="82"/>
      <c r="FZ79" s="82"/>
      <c r="GA79" s="82">
        <f>データ!EE7</f>
        <v>76.8</v>
      </c>
      <c r="GB79" s="82"/>
      <c r="GC79" s="82"/>
      <c r="GD79" s="82"/>
      <c r="GE79" s="82"/>
      <c r="GF79" s="82"/>
      <c r="GG79" s="82"/>
      <c r="GH79" s="82"/>
      <c r="GI79" s="82"/>
      <c r="GJ79" s="82"/>
      <c r="GK79" s="82"/>
      <c r="GL79" s="82"/>
      <c r="GM79" s="82"/>
      <c r="GN79" s="82"/>
      <c r="GO79" s="82"/>
      <c r="GP79" s="82"/>
      <c r="GQ79" s="82"/>
      <c r="GR79" s="82"/>
      <c r="GS79" s="82"/>
      <c r="GT79" s="82">
        <f>データ!EF7</f>
        <v>78.2</v>
      </c>
      <c r="GU79" s="82"/>
      <c r="GV79" s="82"/>
      <c r="GW79" s="82"/>
      <c r="GX79" s="82"/>
      <c r="GY79" s="82"/>
      <c r="GZ79" s="82"/>
      <c r="HA79" s="82"/>
      <c r="HB79" s="82"/>
      <c r="HC79" s="82"/>
      <c r="HD79" s="82"/>
      <c r="HE79" s="82"/>
      <c r="HF79" s="82"/>
      <c r="HG79" s="82"/>
      <c r="HH79" s="82"/>
      <c r="HI79" s="82"/>
      <c r="HJ79" s="82"/>
      <c r="HK79" s="82"/>
      <c r="HL79" s="82"/>
      <c r="HM79" s="82">
        <f>データ!EG7</f>
        <v>54.7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53718891</v>
      </c>
      <c r="JK79" s="81"/>
      <c r="JL79" s="81"/>
      <c r="JM79" s="81"/>
      <c r="JN79" s="81"/>
      <c r="JO79" s="81"/>
      <c r="JP79" s="81"/>
      <c r="JQ79" s="81"/>
      <c r="JR79" s="81"/>
      <c r="JS79" s="81"/>
      <c r="JT79" s="81"/>
      <c r="JU79" s="81"/>
      <c r="JV79" s="81"/>
      <c r="JW79" s="81"/>
      <c r="JX79" s="81"/>
      <c r="JY79" s="81"/>
      <c r="JZ79" s="81"/>
      <c r="KA79" s="81"/>
      <c r="KB79" s="81"/>
      <c r="KC79" s="81">
        <f>データ!EO7</f>
        <v>54569149</v>
      </c>
      <c r="KD79" s="81"/>
      <c r="KE79" s="81"/>
      <c r="KF79" s="81"/>
      <c r="KG79" s="81"/>
      <c r="KH79" s="81"/>
      <c r="KI79" s="81"/>
      <c r="KJ79" s="81"/>
      <c r="KK79" s="81"/>
      <c r="KL79" s="81"/>
      <c r="KM79" s="81"/>
      <c r="KN79" s="81"/>
      <c r="KO79" s="81"/>
      <c r="KP79" s="81"/>
      <c r="KQ79" s="81"/>
      <c r="KR79" s="81"/>
      <c r="KS79" s="81"/>
      <c r="KT79" s="81"/>
      <c r="KU79" s="81"/>
      <c r="KV79" s="81">
        <f>データ!EP7</f>
        <v>53688767</v>
      </c>
      <c r="KW79" s="81"/>
      <c r="KX79" s="81"/>
      <c r="KY79" s="81"/>
      <c r="KZ79" s="81"/>
      <c r="LA79" s="81"/>
      <c r="LB79" s="81"/>
      <c r="LC79" s="81"/>
      <c r="LD79" s="81"/>
      <c r="LE79" s="81"/>
      <c r="LF79" s="81"/>
      <c r="LG79" s="81"/>
      <c r="LH79" s="81"/>
      <c r="LI79" s="81"/>
      <c r="LJ79" s="81"/>
      <c r="LK79" s="81"/>
      <c r="LL79" s="81"/>
      <c r="LM79" s="81"/>
      <c r="LN79" s="81"/>
      <c r="LO79" s="81">
        <f>データ!EQ7</f>
        <v>53998253</v>
      </c>
      <c r="LP79" s="81"/>
      <c r="LQ79" s="81"/>
      <c r="LR79" s="81"/>
      <c r="LS79" s="81"/>
      <c r="LT79" s="81"/>
      <c r="LU79" s="81"/>
      <c r="LV79" s="81"/>
      <c r="LW79" s="81"/>
      <c r="LX79" s="81"/>
      <c r="LY79" s="81"/>
      <c r="LZ79" s="81"/>
      <c r="MA79" s="81"/>
      <c r="MB79" s="81"/>
      <c r="MC79" s="81"/>
      <c r="MD79" s="81"/>
      <c r="ME79" s="81"/>
      <c r="MF79" s="81"/>
      <c r="MG79" s="81"/>
      <c r="MH79" s="81">
        <f>データ!ER7</f>
        <v>101364778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XtBvcQrmj9616Rm+mXKqfsK2XFOFGCRRkX7lvsaPTeZGpjHTWU6wloAWkyFfQmupOttWtcXMuQKvHxiMFvaqQ==" saltValue="Jic+WuyrGbHT/q6AW1HZs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3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107</v>
      </c>
      <c r="AI4" s="163"/>
      <c r="AJ4" s="163"/>
      <c r="AK4" s="163"/>
      <c r="AL4" s="163"/>
      <c r="AM4" s="163"/>
      <c r="AN4" s="163"/>
      <c r="AO4" s="163"/>
      <c r="AP4" s="163"/>
      <c r="AQ4" s="163"/>
      <c r="AR4" s="164"/>
      <c r="AS4" s="165" t="s">
        <v>108</v>
      </c>
      <c r="AT4" s="161"/>
      <c r="AU4" s="161"/>
      <c r="AV4" s="161"/>
      <c r="AW4" s="161"/>
      <c r="AX4" s="161"/>
      <c r="AY4" s="161"/>
      <c r="AZ4" s="161"/>
      <c r="BA4" s="161"/>
      <c r="BB4" s="161"/>
      <c r="BC4" s="161"/>
      <c r="BD4" s="165" t="s">
        <v>109</v>
      </c>
      <c r="BE4" s="161"/>
      <c r="BF4" s="161"/>
      <c r="BG4" s="161"/>
      <c r="BH4" s="161"/>
      <c r="BI4" s="161"/>
      <c r="BJ4" s="161"/>
      <c r="BK4" s="161"/>
      <c r="BL4" s="161"/>
      <c r="BM4" s="161"/>
      <c r="BN4" s="161"/>
      <c r="BO4" s="162" t="s">
        <v>110</v>
      </c>
      <c r="BP4" s="163"/>
      <c r="BQ4" s="163"/>
      <c r="BR4" s="163"/>
      <c r="BS4" s="163"/>
      <c r="BT4" s="163"/>
      <c r="BU4" s="163"/>
      <c r="BV4" s="163"/>
      <c r="BW4" s="163"/>
      <c r="BX4" s="163"/>
      <c r="BY4" s="164"/>
      <c r="BZ4" s="161" t="s">
        <v>111</v>
      </c>
      <c r="CA4" s="161"/>
      <c r="CB4" s="161"/>
      <c r="CC4" s="161"/>
      <c r="CD4" s="161"/>
      <c r="CE4" s="161"/>
      <c r="CF4" s="161"/>
      <c r="CG4" s="161"/>
      <c r="CH4" s="161"/>
      <c r="CI4" s="161"/>
      <c r="CJ4" s="161"/>
      <c r="CK4" s="165" t="s">
        <v>112</v>
      </c>
      <c r="CL4" s="161"/>
      <c r="CM4" s="161"/>
      <c r="CN4" s="161"/>
      <c r="CO4" s="161"/>
      <c r="CP4" s="161"/>
      <c r="CQ4" s="161"/>
      <c r="CR4" s="161"/>
      <c r="CS4" s="161"/>
      <c r="CT4" s="161"/>
      <c r="CU4" s="161"/>
      <c r="CV4" s="161" t="s">
        <v>113</v>
      </c>
      <c r="CW4" s="161"/>
      <c r="CX4" s="161"/>
      <c r="CY4" s="161"/>
      <c r="CZ4" s="161"/>
      <c r="DA4" s="161"/>
      <c r="DB4" s="161"/>
      <c r="DC4" s="161"/>
      <c r="DD4" s="161"/>
      <c r="DE4" s="161"/>
      <c r="DF4" s="161"/>
      <c r="DG4" s="161" t="s">
        <v>114</v>
      </c>
      <c r="DH4" s="161"/>
      <c r="DI4" s="161"/>
      <c r="DJ4" s="161"/>
      <c r="DK4" s="161"/>
      <c r="DL4" s="161"/>
      <c r="DM4" s="161"/>
      <c r="DN4" s="161"/>
      <c r="DO4" s="161"/>
      <c r="DP4" s="161"/>
      <c r="DQ4" s="161"/>
      <c r="DR4" s="162" t="s">
        <v>115</v>
      </c>
      <c r="DS4" s="163"/>
      <c r="DT4" s="163"/>
      <c r="DU4" s="163"/>
      <c r="DV4" s="163"/>
      <c r="DW4" s="163"/>
      <c r="DX4" s="163"/>
      <c r="DY4" s="163"/>
      <c r="DZ4" s="163"/>
      <c r="EA4" s="163"/>
      <c r="EB4" s="164"/>
      <c r="EC4" s="161" t="s">
        <v>116</v>
      </c>
      <c r="ED4" s="161"/>
      <c r="EE4" s="161"/>
      <c r="EF4" s="161"/>
      <c r="EG4" s="161"/>
      <c r="EH4" s="161"/>
      <c r="EI4" s="161"/>
      <c r="EJ4" s="161"/>
      <c r="EK4" s="161"/>
      <c r="EL4" s="161"/>
      <c r="EM4" s="161"/>
      <c r="EN4" s="161" t="s">
        <v>117</v>
      </c>
      <c r="EO4" s="161"/>
      <c r="EP4" s="161"/>
      <c r="EQ4" s="161"/>
      <c r="ER4" s="161"/>
      <c r="ES4" s="161"/>
      <c r="ET4" s="161"/>
      <c r="EU4" s="161"/>
      <c r="EV4" s="161"/>
      <c r="EW4" s="161"/>
      <c r="EX4" s="161"/>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142</v>
      </c>
      <c r="AU5" s="64" t="s">
        <v>152</v>
      </c>
      <c r="AV5" s="64" t="s">
        <v>144</v>
      </c>
      <c r="AW5" s="64" t="s">
        <v>153</v>
      </c>
      <c r="AX5" s="64" t="s">
        <v>146</v>
      </c>
      <c r="AY5" s="64" t="s">
        <v>147</v>
      </c>
      <c r="AZ5" s="64" t="s">
        <v>148</v>
      </c>
      <c r="BA5" s="64" t="s">
        <v>149</v>
      </c>
      <c r="BB5" s="64" t="s">
        <v>150</v>
      </c>
      <c r="BC5" s="64" t="s">
        <v>151</v>
      </c>
      <c r="BD5" s="64" t="s">
        <v>141</v>
      </c>
      <c r="BE5" s="64" t="s">
        <v>142</v>
      </c>
      <c r="BF5" s="64" t="s">
        <v>143</v>
      </c>
      <c r="BG5" s="64" t="s">
        <v>144</v>
      </c>
      <c r="BH5" s="64" t="s">
        <v>145</v>
      </c>
      <c r="BI5" s="64" t="s">
        <v>146</v>
      </c>
      <c r="BJ5" s="64" t="s">
        <v>147</v>
      </c>
      <c r="BK5" s="64" t="s">
        <v>148</v>
      </c>
      <c r="BL5" s="64" t="s">
        <v>149</v>
      </c>
      <c r="BM5" s="64" t="s">
        <v>150</v>
      </c>
      <c r="BN5" s="64" t="s">
        <v>151</v>
      </c>
      <c r="BO5" s="64" t="s">
        <v>154</v>
      </c>
      <c r="BP5" s="64" t="s">
        <v>142</v>
      </c>
      <c r="BQ5" s="64" t="s">
        <v>152</v>
      </c>
      <c r="BR5" s="64" t="s">
        <v>144</v>
      </c>
      <c r="BS5" s="64" t="s">
        <v>155</v>
      </c>
      <c r="BT5" s="64" t="s">
        <v>146</v>
      </c>
      <c r="BU5" s="64" t="s">
        <v>147</v>
      </c>
      <c r="BV5" s="64" t="s">
        <v>148</v>
      </c>
      <c r="BW5" s="64" t="s">
        <v>149</v>
      </c>
      <c r="BX5" s="64" t="s">
        <v>150</v>
      </c>
      <c r="BY5" s="64" t="s">
        <v>151</v>
      </c>
      <c r="BZ5" s="64" t="s">
        <v>156</v>
      </c>
      <c r="CA5" s="64" t="s">
        <v>157</v>
      </c>
      <c r="CB5" s="64" t="s">
        <v>158</v>
      </c>
      <c r="CC5" s="64" t="s">
        <v>159</v>
      </c>
      <c r="CD5" s="64" t="s">
        <v>145</v>
      </c>
      <c r="CE5" s="64" t="s">
        <v>146</v>
      </c>
      <c r="CF5" s="64" t="s">
        <v>147</v>
      </c>
      <c r="CG5" s="64" t="s">
        <v>148</v>
      </c>
      <c r="CH5" s="64" t="s">
        <v>149</v>
      </c>
      <c r="CI5" s="64" t="s">
        <v>150</v>
      </c>
      <c r="CJ5" s="64" t="s">
        <v>151</v>
      </c>
      <c r="CK5" s="64" t="s">
        <v>141</v>
      </c>
      <c r="CL5" s="64" t="s">
        <v>160</v>
      </c>
      <c r="CM5" s="64" t="s">
        <v>161</v>
      </c>
      <c r="CN5" s="64" t="s">
        <v>162</v>
      </c>
      <c r="CO5" s="64" t="s">
        <v>153</v>
      </c>
      <c r="CP5" s="64" t="s">
        <v>146</v>
      </c>
      <c r="CQ5" s="64" t="s">
        <v>147</v>
      </c>
      <c r="CR5" s="64" t="s">
        <v>148</v>
      </c>
      <c r="CS5" s="64" t="s">
        <v>149</v>
      </c>
      <c r="CT5" s="64" t="s">
        <v>150</v>
      </c>
      <c r="CU5" s="64" t="s">
        <v>151</v>
      </c>
      <c r="CV5" s="64" t="s">
        <v>163</v>
      </c>
      <c r="CW5" s="64" t="s">
        <v>160</v>
      </c>
      <c r="CX5" s="64" t="s">
        <v>143</v>
      </c>
      <c r="CY5" s="64" t="s">
        <v>159</v>
      </c>
      <c r="CZ5" s="64" t="s">
        <v>145</v>
      </c>
      <c r="DA5" s="64" t="s">
        <v>146</v>
      </c>
      <c r="DB5" s="64" t="s">
        <v>147</v>
      </c>
      <c r="DC5" s="64" t="s">
        <v>148</v>
      </c>
      <c r="DD5" s="64" t="s">
        <v>149</v>
      </c>
      <c r="DE5" s="64" t="s">
        <v>150</v>
      </c>
      <c r="DF5" s="64" t="s">
        <v>151</v>
      </c>
      <c r="DG5" s="64" t="s">
        <v>163</v>
      </c>
      <c r="DH5" s="64" t="s">
        <v>142</v>
      </c>
      <c r="DI5" s="64" t="s">
        <v>158</v>
      </c>
      <c r="DJ5" s="64" t="s">
        <v>144</v>
      </c>
      <c r="DK5" s="64" t="s">
        <v>145</v>
      </c>
      <c r="DL5" s="64" t="s">
        <v>146</v>
      </c>
      <c r="DM5" s="64" t="s">
        <v>147</v>
      </c>
      <c r="DN5" s="64" t="s">
        <v>148</v>
      </c>
      <c r="DO5" s="64" t="s">
        <v>149</v>
      </c>
      <c r="DP5" s="64" t="s">
        <v>150</v>
      </c>
      <c r="DQ5" s="64" t="s">
        <v>151</v>
      </c>
      <c r="DR5" s="64" t="s">
        <v>141</v>
      </c>
      <c r="DS5" s="64" t="s">
        <v>160</v>
      </c>
      <c r="DT5" s="64" t="s">
        <v>143</v>
      </c>
      <c r="DU5" s="64" t="s">
        <v>159</v>
      </c>
      <c r="DV5" s="64" t="s">
        <v>155</v>
      </c>
      <c r="DW5" s="64" t="s">
        <v>146</v>
      </c>
      <c r="DX5" s="64" t="s">
        <v>147</v>
      </c>
      <c r="DY5" s="64" t="s">
        <v>148</v>
      </c>
      <c r="DZ5" s="64" t="s">
        <v>149</v>
      </c>
      <c r="EA5" s="64" t="s">
        <v>150</v>
      </c>
      <c r="EB5" s="64" t="s">
        <v>151</v>
      </c>
      <c r="EC5" s="64" t="s">
        <v>154</v>
      </c>
      <c r="ED5" s="64" t="s">
        <v>142</v>
      </c>
      <c r="EE5" s="64" t="s">
        <v>143</v>
      </c>
      <c r="EF5" s="64" t="s">
        <v>162</v>
      </c>
      <c r="EG5" s="64" t="s">
        <v>145</v>
      </c>
      <c r="EH5" s="64" t="s">
        <v>146</v>
      </c>
      <c r="EI5" s="64" t="s">
        <v>147</v>
      </c>
      <c r="EJ5" s="64" t="s">
        <v>148</v>
      </c>
      <c r="EK5" s="64" t="s">
        <v>149</v>
      </c>
      <c r="EL5" s="64" t="s">
        <v>150</v>
      </c>
      <c r="EM5" s="64" t="s">
        <v>164</v>
      </c>
      <c r="EN5" s="64" t="s">
        <v>141</v>
      </c>
      <c r="EO5" s="64" t="s">
        <v>157</v>
      </c>
      <c r="EP5" s="64" t="s">
        <v>152</v>
      </c>
      <c r="EQ5" s="64" t="s">
        <v>144</v>
      </c>
      <c r="ER5" s="64" t="s">
        <v>145</v>
      </c>
      <c r="ES5" s="64" t="s">
        <v>146</v>
      </c>
      <c r="ET5" s="64" t="s">
        <v>147</v>
      </c>
      <c r="EU5" s="64" t="s">
        <v>148</v>
      </c>
      <c r="EV5" s="64" t="s">
        <v>149</v>
      </c>
      <c r="EW5" s="64" t="s">
        <v>150</v>
      </c>
      <c r="EX5" s="64" t="s">
        <v>151</v>
      </c>
    </row>
    <row r="6" spans="1:154" s="69" customFormat="1">
      <c r="A6" s="50" t="s">
        <v>165</v>
      </c>
      <c r="B6" s="65">
        <f>B8</f>
        <v>2018</v>
      </c>
      <c r="C6" s="65">
        <f t="shared" ref="C6:M6" si="2">C8</f>
        <v>232190</v>
      </c>
      <c r="D6" s="65">
        <f t="shared" si="2"/>
        <v>46</v>
      </c>
      <c r="E6" s="65">
        <f t="shared" si="2"/>
        <v>6</v>
      </c>
      <c r="F6" s="65">
        <f t="shared" si="2"/>
        <v>0</v>
      </c>
      <c r="G6" s="65">
        <f t="shared" si="2"/>
        <v>1</v>
      </c>
      <c r="H6" s="166" t="str">
        <f>IF(H8&lt;&gt;I8,H8,"")&amp;IF(I8&lt;&gt;J8,I8,"")&amp;"　"&amp;J8</f>
        <v>愛知県小牧市　小牧市民病院</v>
      </c>
      <c r="I6" s="167"/>
      <c r="J6" s="168"/>
      <c r="K6" s="65" t="str">
        <f t="shared" si="2"/>
        <v>条例全部</v>
      </c>
      <c r="L6" s="65" t="str">
        <f t="shared" si="2"/>
        <v>病院事業</v>
      </c>
      <c r="M6" s="65" t="str">
        <f t="shared" si="2"/>
        <v>一般病院</v>
      </c>
      <c r="N6" s="65" t="str">
        <f>N8</f>
        <v>500床以上</v>
      </c>
      <c r="O6" s="65" t="str">
        <f>O8</f>
        <v>自治体職員 民間企業出身</v>
      </c>
      <c r="P6" s="65" t="str">
        <f>P8</f>
        <v>直営</v>
      </c>
      <c r="Q6" s="66">
        <f t="shared" ref="Q6:AG6" si="3">Q8</f>
        <v>29</v>
      </c>
      <c r="R6" s="65" t="str">
        <f t="shared" si="3"/>
        <v>対象</v>
      </c>
      <c r="S6" s="65" t="str">
        <f t="shared" si="3"/>
        <v>ド 透 I 未 訓 ガ</v>
      </c>
      <c r="T6" s="65" t="str">
        <f t="shared" si="3"/>
        <v>救 臨 が 災 地</v>
      </c>
      <c r="U6" s="66">
        <f>U8</f>
        <v>152971</v>
      </c>
      <c r="V6" s="66">
        <f>V8</f>
        <v>89532</v>
      </c>
      <c r="W6" s="65" t="str">
        <f>W8</f>
        <v>非該当</v>
      </c>
      <c r="X6" s="65" t="str">
        <f t="shared" si="3"/>
        <v>７：１</v>
      </c>
      <c r="Y6" s="66">
        <f t="shared" si="3"/>
        <v>558</v>
      </c>
      <c r="Z6" s="66" t="str">
        <f t="shared" si="3"/>
        <v>-</v>
      </c>
      <c r="AA6" s="66" t="str">
        <f t="shared" si="3"/>
        <v>-</v>
      </c>
      <c r="AB6" s="66" t="str">
        <f t="shared" si="3"/>
        <v>-</v>
      </c>
      <c r="AC6" s="66" t="str">
        <f t="shared" si="3"/>
        <v>-</v>
      </c>
      <c r="AD6" s="66">
        <f t="shared" si="3"/>
        <v>558</v>
      </c>
      <c r="AE6" s="66">
        <f t="shared" si="3"/>
        <v>558</v>
      </c>
      <c r="AF6" s="66" t="str">
        <f t="shared" si="3"/>
        <v>-</v>
      </c>
      <c r="AG6" s="66">
        <f t="shared" si="3"/>
        <v>558</v>
      </c>
      <c r="AH6" s="67">
        <f>IF(AH8="-",NA(),AH8)</f>
        <v>103.7</v>
      </c>
      <c r="AI6" s="67">
        <f t="shared" ref="AI6:AQ6" si="4">IF(AI8="-",NA(),AI8)</f>
        <v>104.1</v>
      </c>
      <c r="AJ6" s="67">
        <f t="shared" si="4"/>
        <v>102.2</v>
      </c>
      <c r="AK6" s="67">
        <f t="shared" si="4"/>
        <v>100.2</v>
      </c>
      <c r="AL6" s="67">
        <f t="shared" si="4"/>
        <v>97.2</v>
      </c>
      <c r="AM6" s="67">
        <f t="shared" si="4"/>
        <v>101.1</v>
      </c>
      <c r="AN6" s="67">
        <f t="shared" si="4"/>
        <v>100.3</v>
      </c>
      <c r="AO6" s="67">
        <f t="shared" si="4"/>
        <v>99.8</v>
      </c>
      <c r="AP6" s="67">
        <f t="shared" si="4"/>
        <v>100.1</v>
      </c>
      <c r="AQ6" s="67">
        <f t="shared" si="4"/>
        <v>100</v>
      </c>
      <c r="AR6" s="67" t="str">
        <f>IF(AR8="-","【-】","【"&amp;SUBSTITUTE(TEXT(AR8,"#,##0.0"),"-","△")&amp;"】")</f>
        <v>【98.8】</v>
      </c>
      <c r="AS6" s="67">
        <f>IF(AS8="-",NA(),AS8)</f>
        <v>104.1</v>
      </c>
      <c r="AT6" s="67">
        <f t="shared" ref="AT6:BB6" si="5">IF(AT8="-",NA(),AT8)</f>
        <v>104.1</v>
      </c>
      <c r="AU6" s="67">
        <f t="shared" si="5"/>
        <v>101.9</v>
      </c>
      <c r="AV6" s="67">
        <f t="shared" si="5"/>
        <v>100</v>
      </c>
      <c r="AW6" s="67">
        <f t="shared" si="5"/>
        <v>98.7</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89.4</v>
      </c>
      <c r="BP6" s="67">
        <f t="shared" ref="BP6:BX6" si="7">IF(BP8="-",NA(),BP8)</f>
        <v>88.4</v>
      </c>
      <c r="BQ6" s="67">
        <f t="shared" si="7"/>
        <v>87</v>
      </c>
      <c r="BR6" s="67">
        <f t="shared" si="7"/>
        <v>84.8</v>
      </c>
      <c r="BS6" s="67">
        <f t="shared" si="7"/>
        <v>79.900000000000006</v>
      </c>
      <c r="BT6" s="67">
        <f t="shared" si="7"/>
        <v>80.7</v>
      </c>
      <c r="BU6" s="67">
        <f t="shared" si="7"/>
        <v>80.7</v>
      </c>
      <c r="BV6" s="67">
        <f t="shared" si="7"/>
        <v>79.5</v>
      </c>
      <c r="BW6" s="67">
        <f t="shared" si="7"/>
        <v>79.900000000000006</v>
      </c>
      <c r="BX6" s="67">
        <f t="shared" si="7"/>
        <v>80.2</v>
      </c>
      <c r="BY6" s="67" t="str">
        <f>IF(BY8="-","【-】","【"&amp;SUBSTITUTE(TEXT(BY8,"#,##0.0"),"-","△")&amp;"】")</f>
        <v>【74.9】</v>
      </c>
      <c r="BZ6" s="68">
        <f>IF(BZ8="-",NA(),BZ8)</f>
        <v>64990</v>
      </c>
      <c r="CA6" s="68">
        <f t="shared" ref="CA6:CI6" si="8">IF(CA8="-",NA(),CA8)</f>
        <v>66444</v>
      </c>
      <c r="CB6" s="68">
        <f t="shared" si="8"/>
        <v>67393</v>
      </c>
      <c r="CC6" s="68">
        <f t="shared" si="8"/>
        <v>68688</v>
      </c>
      <c r="CD6" s="68">
        <f t="shared" si="8"/>
        <v>71748</v>
      </c>
      <c r="CE6" s="68">
        <f t="shared" si="8"/>
        <v>60787</v>
      </c>
      <c r="CF6" s="68">
        <f t="shared" si="8"/>
        <v>62913</v>
      </c>
      <c r="CG6" s="68">
        <f t="shared" si="8"/>
        <v>64765</v>
      </c>
      <c r="CH6" s="68">
        <f t="shared" si="8"/>
        <v>66228</v>
      </c>
      <c r="CI6" s="68">
        <f t="shared" si="8"/>
        <v>68751</v>
      </c>
      <c r="CJ6" s="67" t="str">
        <f>IF(CJ8="-","【-】","【"&amp;SUBSTITUTE(TEXT(CJ8,"#,##0"),"-","△")&amp;"】")</f>
        <v>【52,412】</v>
      </c>
      <c r="CK6" s="68">
        <f>IF(CK8="-",NA(),CK8)</f>
        <v>16858</v>
      </c>
      <c r="CL6" s="68">
        <f t="shared" ref="CL6:CT6" si="9">IF(CL8="-",NA(),CL8)</f>
        <v>19401</v>
      </c>
      <c r="CM6" s="68">
        <f t="shared" si="9"/>
        <v>19402</v>
      </c>
      <c r="CN6" s="68">
        <f t="shared" si="9"/>
        <v>20193</v>
      </c>
      <c r="CO6" s="68">
        <f t="shared" si="9"/>
        <v>20873</v>
      </c>
      <c r="CP6" s="68">
        <f t="shared" si="9"/>
        <v>15610</v>
      </c>
      <c r="CQ6" s="68">
        <f t="shared" si="9"/>
        <v>16993</v>
      </c>
      <c r="CR6" s="68">
        <f t="shared" si="9"/>
        <v>17680</v>
      </c>
      <c r="CS6" s="68">
        <f t="shared" si="9"/>
        <v>18393</v>
      </c>
      <c r="CT6" s="68">
        <f t="shared" si="9"/>
        <v>19207</v>
      </c>
      <c r="CU6" s="67" t="str">
        <f>IF(CU8="-","【-】","【"&amp;SUBSTITUTE(TEXT(CU8,"#,##0"),"-","△")&amp;"】")</f>
        <v>【14,708】</v>
      </c>
      <c r="CV6" s="67">
        <f>IF(CV8="-",NA(),CV8)</f>
        <v>44.9</v>
      </c>
      <c r="CW6" s="67">
        <f t="shared" ref="CW6:DE6" si="10">IF(CW8="-",NA(),CW8)</f>
        <v>44.5</v>
      </c>
      <c r="CX6" s="67">
        <f t="shared" si="10"/>
        <v>47.5</v>
      </c>
      <c r="CY6" s="67">
        <f t="shared" si="10"/>
        <v>48.7</v>
      </c>
      <c r="CZ6" s="67">
        <f t="shared" si="10"/>
        <v>49.5</v>
      </c>
      <c r="DA6" s="67">
        <f t="shared" si="10"/>
        <v>48.7</v>
      </c>
      <c r="DB6" s="67">
        <f t="shared" si="10"/>
        <v>48.5</v>
      </c>
      <c r="DC6" s="67">
        <f t="shared" si="10"/>
        <v>49.2</v>
      </c>
      <c r="DD6" s="67">
        <f t="shared" si="10"/>
        <v>48.7</v>
      </c>
      <c r="DE6" s="67">
        <f t="shared" si="10"/>
        <v>48.3</v>
      </c>
      <c r="DF6" s="67" t="str">
        <f>IF(DF8="-","【-】","【"&amp;SUBSTITUTE(TEXT(DF8,"#,##0.0"),"-","△")&amp;"】")</f>
        <v>【54.8】</v>
      </c>
      <c r="DG6" s="67">
        <f>IF(DG8="-",NA(),DG8)</f>
        <v>27.8</v>
      </c>
      <c r="DH6" s="67">
        <f t="shared" ref="DH6:DP6" si="11">IF(DH8="-",NA(),DH8)</f>
        <v>29.4</v>
      </c>
      <c r="DI6" s="67">
        <f t="shared" si="11"/>
        <v>28.6</v>
      </c>
      <c r="DJ6" s="67">
        <f t="shared" si="11"/>
        <v>29</v>
      </c>
      <c r="DK6" s="67">
        <f t="shared" si="11"/>
        <v>29.5</v>
      </c>
      <c r="DL6" s="67">
        <f t="shared" si="11"/>
        <v>26.3</v>
      </c>
      <c r="DM6" s="67">
        <f t="shared" si="11"/>
        <v>27.5</v>
      </c>
      <c r="DN6" s="67">
        <f t="shared" si="11"/>
        <v>27.4</v>
      </c>
      <c r="DO6" s="67">
        <f t="shared" si="11"/>
        <v>27.8</v>
      </c>
      <c r="DP6" s="67">
        <f t="shared" si="11"/>
        <v>28.1</v>
      </c>
      <c r="DQ6" s="67" t="str">
        <f>IF(DQ8="-","【-】","【"&amp;SUBSTITUTE(TEXT(DQ8,"#,##0.0"),"-","△")&amp;"】")</f>
        <v>【24.3】</v>
      </c>
      <c r="DR6" s="67">
        <f>IF(DR8="-",NA(),DR8)</f>
        <v>69.099999999999994</v>
      </c>
      <c r="DS6" s="67">
        <f t="shared" ref="DS6:EA6" si="12">IF(DS8="-",NA(),DS8)</f>
        <v>70.5</v>
      </c>
      <c r="DT6" s="67">
        <f t="shared" si="12"/>
        <v>72.7</v>
      </c>
      <c r="DU6" s="67">
        <f t="shared" si="12"/>
        <v>74.599999999999994</v>
      </c>
      <c r="DV6" s="67">
        <f t="shared" si="12"/>
        <v>46.7</v>
      </c>
      <c r="DW6" s="67">
        <f t="shared" si="12"/>
        <v>50.7</v>
      </c>
      <c r="DX6" s="67">
        <f t="shared" si="12"/>
        <v>51.3</v>
      </c>
      <c r="DY6" s="67">
        <f t="shared" si="12"/>
        <v>51.2</v>
      </c>
      <c r="DZ6" s="67">
        <f t="shared" si="12"/>
        <v>52</v>
      </c>
      <c r="EA6" s="67">
        <f t="shared" si="12"/>
        <v>52.5</v>
      </c>
      <c r="EB6" s="67" t="str">
        <f>IF(EB8="-","【-】","【"&amp;SUBSTITUTE(TEXT(EB8,"#,##0.0"),"-","△")&amp;"】")</f>
        <v>【52.5】</v>
      </c>
      <c r="EC6" s="67">
        <f>IF(EC8="-",NA(),EC8)</f>
        <v>75.400000000000006</v>
      </c>
      <c r="ED6" s="67">
        <f t="shared" ref="ED6:EL6" si="13">IF(ED8="-",NA(),ED8)</f>
        <v>76</v>
      </c>
      <c r="EE6" s="67">
        <f t="shared" si="13"/>
        <v>76.8</v>
      </c>
      <c r="EF6" s="67">
        <f t="shared" si="13"/>
        <v>78.2</v>
      </c>
      <c r="EG6" s="67">
        <f t="shared" si="13"/>
        <v>54.7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53718891</v>
      </c>
      <c r="EO6" s="68">
        <f t="shared" ref="EO6:EW6" si="14">IF(EO8="-",NA(),EO8)</f>
        <v>54569149</v>
      </c>
      <c r="EP6" s="68">
        <f t="shared" si="14"/>
        <v>53688767</v>
      </c>
      <c r="EQ6" s="68">
        <f t="shared" si="14"/>
        <v>53998253</v>
      </c>
      <c r="ER6" s="68">
        <f t="shared" si="14"/>
        <v>101364778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166</v>
      </c>
      <c r="B7" s="65">
        <f t="shared" ref="B7:AG7" si="15">B8</f>
        <v>2018</v>
      </c>
      <c r="C7" s="65">
        <f t="shared" si="15"/>
        <v>232190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民間企業出身</v>
      </c>
      <c r="P7" s="65" t="str">
        <f>P8</f>
        <v>直営</v>
      </c>
      <c r="Q7" s="66">
        <f t="shared" si="15"/>
        <v>29</v>
      </c>
      <c r="R7" s="65" t="str">
        <f t="shared" si="15"/>
        <v>対象</v>
      </c>
      <c r="S7" s="65" t="str">
        <f t="shared" si="15"/>
        <v>ド 透 I 未 訓 ガ</v>
      </c>
      <c r="T7" s="65" t="str">
        <f t="shared" si="15"/>
        <v>救 臨 が 災 地</v>
      </c>
      <c r="U7" s="66">
        <f>U8</f>
        <v>152971</v>
      </c>
      <c r="V7" s="66">
        <f>V8</f>
        <v>89532</v>
      </c>
      <c r="W7" s="65" t="str">
        <f>W8</f>
        <v>非該当</v>
      </c>
      <c r="X7" s="65" t="str">
        <f t="shared" si="15"/>
        <v>７：１</v>
      </c>
      <c r="Y7" s="66">
        <f t="shared" si="15"/>
        <v>558</v>
      </c>
      <c r="Z7" s="66" t="str">
        <f t="shared" si="15"/>
        <v>-</v>
      </c>
      <c r="AA7" s="66" t="str">
        <f t="shared" si="15"/>
        <v>-</v>
      </c>
      <c r="AB7" s="66" t="str">
        <f t="shared" si="15"/>
        <v>-</v>
      </c>
      <c r="AC7" s="66" t="str">
        <f t="shared" si="15"/>
        <v>-</v>
      </c>
      <c r="AD7" s="66">
        <f t="shared" si="15"/>
        <v>558</v>
      </c>
      <c r="AE7" s="66">
        <f t="shared" si="15"/>
        <v>558</v>
      </c>
      <c r="AF7" s="66" t="str">
        <f t="shared" si="15"/>
        <v>-</v>
      </c>
      <c r="AG7" s="66">
        <f t="shared" si="15"/>
        <v>558</v>
      </c>
      <c r="AH7" s="67">
        <f>AH8</f>
        <v>103.7</v>
      </c>
      <c r="AI7" s="67">
        <f t="shared" ref="AI7:AQ7" si="16">AI8</f>
        <v>104.1</v>
      </c>
      <c r="AJ7" s="67">
        <f t="shared" si="16"/>
        <v>102.2</v>
      </c>
      <c r="AK7" s="67">
        <f t="shared" si="16"/>
        <v>100.2</v>
      </c>
      <c r="AL7" s="67">
        <f t="shared" si="16"/>
        <v>97.2</v>
      </c>
      <c r="AM7" s="67">
        <f t="shared" si="16"/>
        <v>101.1</v>
      </c>
      <c r="AN7" s="67">
        <f t="shared" si="16"/>
        <v>100.3</v>
      </c>
      <c r="AO7" s="67">
        <f t="shared" si="16"/>
        <v>99.8</v>
      </c>
      <c r="AP7" s="67">
        <f t="shared" si="16"/>
        <v>100.1</v>
      </c>
      <c r="AQ7" s="67">
        <f t="shared" si="16"/>
        <v>100</v>
      </c>
      <c r="AR7" s="67"/>
      <c r="AS7" s="67">
        <f>AS8</f>
        <v>104.1</v>
      </c>
      <c r="AT7" s="67">
        <f t="shared" ref="AT7:BB7" si="17">AT8</f>
        <v>104.1</v>
      </c>
      <c r="AU7" s="67">
        <f t="shared" si="17"/>
        <v>101.9</v>
      </c>
      <c r="AV7" s="67">
        <f t="shared" si="17"/>
        <v>100</v>
      </c>
      <c r="AW7" s="67">
        <f t="shared" si="17"/>
        <v>98.7</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89.4</v>
      </c>
      <c r="BP7" s="67">
        <f t="shared" ref="BP7:BX7" si="19">BP8</f>
        <v>88.4</v>
      </c>
      <c r="BQ7" s="67">
        <f t="shared" si="19"/>
        <v>87</v>
      </c>
      <c r="BR7" s="67">
        <f t="shared" si="19"/>
        <v>84.8</v>
      </c>
      <c r="BS7" s="67">
        <f t="shared" si="19"/>
        <v>79.900000000000006</v>
      </c>
      <c r="BT7" s="67">
        <f t="shared" si="19"/>
        <v>80.7</v>
      </c>
      <c r="BU7" s="67">
        <f t="shared" si="19"/>
        <v>80.7</v>
      </c>
      <c r="BV7" s="67">
        <f t="shared" si="19"/>
        <v>79.5</v>
      </c>
      <c r="BW7" s="67">
        <f t="shared" si="19"/>
        <v>79.900000000000006</v>
      </c>
      <c r="BX7" s="67">
        <f t="shared" si="19"/>
        <v>80.2</v>
      </c>
      <c r="BY7" s="67"/>
      <c r="BZ7" s="68">
        <f>BZ8</f>
        <v>64990</v>
      </c>
      <c r="CA7" s="68">
        <f t="shared" ref="CA7:CI7" si="20">CA8</f>
        <v>66444</v>
      </c>
      <c r="CB7" s="68">
        <f t="shared" si="20"/>
        <v>67393</v>
      </c>
      <c r="CC7" s="68">
        <f t="shared" si="20"/>
        <v>68688</v>
      </c>
      <c r="CD7" s="68">
        <f t="shared" si="20"/>
        <v>71748</v>
      </c>
      <c r="CE7" s="68">
        <f t="shared" si="20"/>
        <v>60787</v>
      </c>
      <c r="CF7" s="68">
        <f t="shared" si="20"/>
        <v>62913</v>
      </c>
      <c r="CG7" s="68">
        <f t="shared" si="20"/>
        <v>64765</v>
      </c>
      <c r="CH7" s="68">
        <f t="shared" si="20"/>
        <v>66228</v>
      </c>
      <c r="CI7" s="68">
        <f t="shared" si="20"/>
        <v>68751</v>
      </c>
      <c r="CJ7" s="67"/>
      <c r="CK7" s="68">
        <f>CK8</f>
        <v>16858</v>
      </c>
      <c r="CL7" s="68">
        <f t="shared" ref="CL7:CT7" si="21">CL8</f>
        <v>19401</v>
      </c>
      <c r="CM7" s="68">
        <f t="shared" si="21"/>
        <v>19402</v>
      </c>
      <c r="CN7" s="68">
        <f t="shared" si="21"/>
        <v>20193</v>
      </c>
      <c r="CO7" s="68">
        <f t="shared" si="21"/>
        <v>20873</v>
      </c>
      <c r="CP7" s="68">
        <f t="shared" si="21"/>
        <v>15610</v>
      </c>
      <c r="CQ7" s="68">
        <f t="shared" si="21"/>
        <v>16993</v>
      </c>
      <c r="CR7" s="68">
        <f t="shared" si="21"/>
        <v>17680</v>
      </c>
      <c r="CS7" s="68">
        <f t="shared" si="21"/>
        <v>18393</v>
      </c>
      <c r="CT7" s="68">
        <f t="shared" si="21"/>
        <v>19207</v>
      </c>
      <c r="CU7" s="67"/>
      <c r="CV7" s="67">
        <f>CV8</f>
        <v>44.9</v>
      </c>
      <c r="CW7" s="67">
        <f t="shared" ref="CW7:DE7" si="22">CW8</f>
        <v>44.5</v>
      </c>
      <c r="CX7" s="67">
        <f t="shared" si="22"/>
        <v>47.5</v>
      </c>
      <c r="CY7" s="67">
        <f t="shared" si="22"/>
        <v>48.7</v>
      </c>
      <c r="CZ7" s="67">
        <f t="shared" si="22"/>
        <v>49.5</v>
      </c>
      <c r="DA7" s="67">
        <f t="shared" si="22"/>
        <v>48.7</v>
      </c>
      <c r="DB7" s="67">
        <f t="shared" si="22"/>
        <v>48.5</v>
      </c>
      <c r="DC7" s="67">
        <f t="shared" si="22"/>
        <v>49.2</v>
      </c>
      <c r="DD7" s="67">
        <f t="shared" si="22"/>
        <v>48.7</v>
      </c>
      <c r="DE7" s="67">
        <f t="shared" si="22"/>
        <v>48.3</v>
      </c>
      <c r="DF7" s="67"/>
      <c r="DG7" s="67">
        <f>DG8</f>
        <v>27.8</v>
      </c>
      <c r="DH7" s="67">
        <f t="shared" ref="DH7:DP7" si="23">DH8</f>
        <v>29.4</v>
      </c>
      <c r="DI7" s="67">
        <f t="shared" si="23"/>
        <v>28.6</v>
      </c>
      <c r="DJ7" s="67">
        <f t="shared" si="23"/>
        <v>29</v>
      </c>
      <c r="DK7" s="67">
        <f t="shared" si="23"/>
        <v>29.5</v>
      </c>
      <c r="DL7" s="67">
        <f t="shared" si="23"/>
        <v>26.3</v>
      </c>
      <c r="DM7" s="67">
        <f t="shared" si="23"/>
        <v>27.5</v>
      </c>
      <c r="DN7" s="67">
        <f t="shared" si="23"/>
        <v>27.4</v>
      </c>
      <c r="DO7" s="67">
        <f t="shared" si="23"/>
        <v>27.8</v>
      </c>
      <c r="DP7" s="67">
        <f t="shared" si="23"/>
        <v>28.1</v>
      </c>
      <c r="DQ7" s="67"/>
      <c r="DR7" s="67">
        <f>DR8</f>
        <v>69.099999999999994</v>
      </c>
      <c r="DS7" s="67">
        <f t="shared" ref="DS7:EA7" si="24">DS8</f>
        <v>70.5</v>
      </c>
      <c r="DT7" s="67">
        <f t="shared" si="24"/>
        <v>72.7</v>
      </c>
      <c r="DU7" s="67">
        <f t="shared" si="24"/>
        <v>74.599999999999994</v>
      </c>
      <c r="DV7" s="67">
        <f t="shared" si="24"/>
        <v>46.7</v>
      </c>
      <c r="DW7" s="67">
        <f t="shared" si="24"/>
        <v>50.7</v>
      </c>
      <c r="DX7" s="67">
        <f t="shared" si="24"/>
        <v>51.3</v>
      </c>
      <c r="DY7" s="67">
        <f t="shared" si="24"/>
        <v>51.2</v>
      </c>
      <c r="DZ7" s="67">
        <f t="shared" si="24"/>
        <v>52</v>
      </c>
      <c r="EA7" s="67">
        <f t="shared" si="24"/>
        <v>52.5</v>
      </c>
      <c r="EB7" s="67"/>
      <c r="EC7" s="67">
        <f>EC8</f>
        <v>75.400000000000006</v>
      </c>
      <c r="ED7" s="67">
        <f t="shared" ref="ED7:EL7" si="25">ED8</f>
        <v>76</v>
      </c>
      <c r="EE7" s="67">
        <f t="shared" si="25"/>
        <v>76.8</v>
      </c>
      <c r="EF7" s="67">
        <f t="shared" si="25"/>
        <v>78.2</v>
      </c>
      <c r="EG7" s="67">
        <f t="shared" si="25"/>
        <v>54.7</v>
      </c>
      <c r="EH7" s="67">
        <f t="shared" si="25"/>
        <v>62.6</v>
      </c>
      <c r="EI7" s="67">
        <f t="shared" si="25"/>
        <v>64.099999999999994</v>
      </c>
      <c r="EJ7" s="67">
        <f t="shared" si="25"/>
        <v>64.3</v>
      </c>
      <c r="EK7" s="67">
        <f t="shared" si="25"/>
        <v>66</v>
      </c>
      <c r="EL7" s="67">
        <f t="shared" si="25"/>
        <v>67.099999999999994</v>
      </c>
      <c r="EM7" s="67"/>
      <c r="EN7" s="68">
        <f>EN8</f>
        <v>53718891</v>
      </c>
      <c r="EO7" s="68">
        <f t="shared" ref="EO7:EW7" si="26">EO8</f>
        <v>54569149</v>
      </c>
      <c r="EP7" s="68">
        <f t="shared" si="26"/>
        <v>53688767</v>
      </c>
      <c r="EQ7" s="68">
        <f t="shared" si="26"/>
        <v>53998253</v>
      </c>
      <c r="ER7" s="68">
        <f t="shared" si="26"/>
        <v>101364778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232190</v>
      </c>
      <c r="D8" s="70">
        <v>46</v>
      </c>
      <c r="E8" s="70">
        <v>6</v>
      </c>
      <c r="F8" s="70">
        <v>0</v>
      </c>
      <c r="G8" s="70">
        <v>1</v>
      </c>
      <c r="H8" s="70" t="s">
        <v>167</v>
      </c>
      <c r="I8" s="70" t="s">
        <v>168</v>
      </c>
      <c r="J8" s="70" t="s">
        <v>169</v>
      </c>
      <c r="K8" s="70" t="s">
        <v>170</v>
      </c>
      <c r="L8" s="70" t="s">
        <v>171</v>
      </c>
      <c r="M8" s="70" t="s">
        <v>172</v>
      </c>
      <c r="N8" s="70" t="s">
        <v>173</v>
      </c>
      <c r="O8" s="70" t="s">
        <v>174</v>
      </c>
      <c r="P8" s="70" t="s">
        <v>175</v>
      </c>
      <c r="Q8" s="71">
        <v>29</v>
      </c>
      <c r="R8" s="70" t="s">
        <v>176</v>
      </c>
      <c r="S8" s="70" t="s">
        <v>177</v>
      </c>
      <c r="T8" s="70" t="s">
        <v>178</v>
      </c>
      <c r="U8" s="71">
        <v>152971</v>
      </c>
      <c r="V8" s="71">
        <v>89532</v>
      </c>
      <c r="W8" s="70" t="s">
        <v>179</v>
      </c>
      <c r="X8" s="72" t="s">
        <v>180</v>
      </c>
      <c r="Y8" s="71">
        <v>558</v>
      </c>
      <c r="Z8" s="71" t="s">
        <v>38</v>
      </c>
      <c r="AA8" s="71" t="s">
        <v>38</v>
      </c>
      <c r="AB8" s="71" t="s">
        <v>38</v>
      </c>
      <c r="AC8" s="71" t="s">
        <v>38</v>
      </c>
      <c r="AD8" s="71">
        <v>558</v>
      </c>
      <c r="AE8" s="71">
        <v>558</v>
      </c>
      <c r="AF8" s="71" t="s">
        <v>38</v>
      </c>
      <c r="AG8" s="71">
        <v>558</v>
      </c>
      <c r="AH8" s="73">
        <v>103.7</v>
      </c>
      <c r="AI8" s="73">
        <v>104.1</v>
      </c>
      <c r="AJ8" s="73">
        <v>102.2</v>
      </c>
      <c r="AK8" s="73">
        <v>100.2</v>
      </c>
      <c r="AL8" s="73">
        <v>97.2</v>
      </c>
      <c r="AM8" s="73">
        <v>101.1</v>
      </c>
      <c r="AN8" s="73">
        <v>100.3</v>
      </c>
      <c r="AO8" s="73">
        <v>99.8</v>
      </c>
      <c r="AP8" s="73">
        <v>100.1</v>
      </c>
      <c r="AQ8" s="73">
        <v>100</v>
      </c>
      <c r="AR8" s="73">
        <v>98.8</v>
      </c>
      <c r="AS8" s="73">
        <v>104.1</v>
      </c>
      <c r="AT8" s="73">
        <v>104.1</v>
      </c>
      <c r="AU8" s="73">
        <v>101.9</v>
      </c>
      <c r="AV8" s="73">
        <v>100</v>
      </c>
      <c r="AW8" s="73">
        <v>98.7</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89.4</v>
      </c>
      <c r="BP8" s="73">
        <v>88.4</v>
      </c>
      <c r="BQ8" s="73">
        <v>87</v>
      </c>
      <c r="BR8" s="73">
        <v>84.8</v>
      </c>
      <c r="BS8" s="73">
        <v>79.900000000000006</v>
      </c>
      <c r="BT8" s="73">
        <v>80.7</v>
      </c>
      <c r="BU8" s="73">
        <v>80.7</v>
      </c>
      <c r="BV8" s="73">
        <v>79.5</v>
      </c>
      <c r="BW8" s="73">
        <v>79.900000000000006</v>
      </c>
      <c r="BX8" s="73">
        <v>80.2</v>
      </c>
      <c r="BY8" s="73">
        <v>74.900000000000006</v>
      </c>
      <c r="BZ8" s="74">
        <v>64990</v>
      </c>
      <c r="CA8" s="74">
        <v>66444</v>
      </c>
      <c r="CB8" s="74">
        <v>67393</v>
      </c>
      <c r="CC8" s="74">
        <v>68688</v>
      </c>
      <c r="CD8" s="74">
        <v>71748</v>
      </c>
      <c r="CE8" s="74">
        <v>60787</v>
      </c>
      <c r="CF8" s="74">
        <v>62913</v>
      </c>
      <c r="CG8" s="74">
        <v>64765</v>
      </c>
      <c r="CH8" s="74">
        <v>66228</v>
      </c>
      <c r="CI8" s="74">
        <v>68751</v>
      </c>
      <c r="CJ8" s="73">
        <v>52412</v>
      </c>
      <c r="CK8" s="74">
        <v>16858</v>
      </c>
      <c r="CL8" s="74">
        <v>19401</v>
      </c>
      <c r="CM8" s="74">
        <v>19402</v>
      </c>
      <c r="CN8" s="74">
        <v>20193</v>
      </c>
      <c r="CO8" s="74">
        <v>20873</v>
      </c>
      <c r="CP8" s="74">
        <v>15610</v>
      </c>
      <c r="CQ8" s="74">
        <v>16993</v>
      </c>
      <c r="CR8" s="74">
        <v>17680</v>
      </c>
      <c r="CS8" s="74">
        <v>18393</v>
      </c>
      <c r="CT8" s="74">
        <v>19207</v>
      </c>
      <c r="CU8" s="73">
        <v>14708</v>
      </c>
      <c r="CV8" s="74">
        <v>44.9</v>
      </c>
      <c r="CW8" s="74">
        <v>44.5</v>
      </c>
      <c r="CX8" s="74">
        <v>47.5</v>
      </c>
      <c r="CY8" s="74">
        <v>48.7</v>
      </c>
      <c r="CZ8" s="74">
        <v>49.5</v>
      </c>
      <c r="DA8" s="74">
        <v>48.7</v>
      </c>
      <c r="DB8" s="74">
        <v>48.5</v>
      </c>
      <c r="DC8" s="74">
        <v>49.2</v>
      </c>
      <c r="DD8" s="74">
        <v>48.7</v>
      </c>
      <c r="DE8" s="74">
        <v>48.3</v>
      </c>
      <c r="DF8" s="74">
        <v>54.8</v>
      </c>
      <c r="DG8" s="74">
        <v>27.8</v>
      </c>
      <c r="DH8" s="74">
        <v>29.4</v>
      </c>
      <c r="DI8" s="74">
        <v>28.6</v>
      </c>
      <c r="DJ8" s="74">
        <v>29</v>
      </c>
      <c r="DK8" s="74">
        <v>29.5</v>
      </c>
      <c r="DL8" s="74">
        <v>26.3</v>
      </c>
      <c r="DM8" s="74">
        <v>27.5</v>
      </c>
      <c r="DN8" s="74">
        <v>27.4</v>
      </c>
      <c r="DO8" s="74">
        <v>27.8</v>
      </c>
      <c r="DP8" s="74">
        <v>28.1</v>
      </c>
      <c r="DQ8" s="74">
        <v>24.3</v>
      </c>
      <c r="DR8" s="73">
        <v>69.099999999999994</v>
      </c>
      <c r="DS8" s="73">
        <v>70.5</v>
      </c>
      <c r="DT8" s="73">
        <v>72.7</v>
      </c>
      <c r="DU8" s="73">
        <v>74.599999999999994</v>
      </c>
      <c r="DV8" s="73">
        <v>46.7</v>
      </c>
      <c r="DW8" s="73">
        <v>50.7</v>
      </c>
      <c r="DX8" s="73">
        <v>51.3</v>
      </c>
      <c r="DY8" s="73">
        <v>51.2</v>
      </c>
      <c r="DZ8" s="73">
        <v>52</v>
      </c>
      <c r="EA8" s="73">
        <v>52.5</v>
      </c>
      <c r="EB8" s="73">
        <v>52.5</v>
      </c>
      <c r="EC8" s="73">
        <v>75.400000000000006</v>
      </c>
      <c r="ED8" s="73">
        <v>76</v>
      </c>
      <c r="EE8" s="73">
        <v>76.8</v>
      </c>
      <c r="EF8" s="73">
        <v>78.2</v>
      </c>
      <c r="EG8" s="73">
        <v>54.7</v>
      </c>
      <c r="EH8" s="73">
        <v>62.6</v>
      </c>
      <c r="EI8" s="73">
        <v>64.099999999999994</v>
      </c>
      <c r="EJ8" s="73">
        <v>64.3</v>
      </c>
      <c r="EK8" s="73">
        <v>66</v>
      </c>
      <c r="EL8" s="73">
        <v>67.099999999999994</v>
      </c>
      <c r="EM8" s="73">
        <v>68.8</v>
      </c>
      <c r="EN8" s="74">
        <v>53718891</v>
      </c>
      <c r="EO8" s="74">
        <v>54569149</v>
      </c>
      <c r="EP8" s="74">
        <v>53688767</v>
      </c>
      <c r="EQ8" s="74">
        <v>53998253</v>
      </c>
      <c r="ER8" s="74">
        <v>101364778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小牧市役所</cp:lastModifiedBy>
  <cp:lastPrinted>2020-01-30T07:39:41Z</cp:lastPrinted>
  <dcterms:created xsi:type="dcterms:W3CDTF">2019-12-05T07:38:13Z</dcterms:created>
  <dcterms:modified xsi:type="dcterms:W3CDTF">2020-02-09T00:26:53Z</dcterms:modified>
  <cp:category/>
</cp:coreProperties>
</file>