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vUMYEp2rpmkWm6tmFoWpaK1d/hpxQfPC+SGiCU/bJCyz20s+yILRbgwTmlFkoqlZ7A5vGqagZuUaze9GPvtX9g==" workbookSaltValue="2RK/bowdQ06GB0MzBugSeQ==" workbookSpinCount="100000" lockStructure="1"/>
  <bookViews>
    <workbookView xWindow="0" yWindow="0" windowWidth="19200" windowHeight="112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AB6" i="5"/>
  <c r="ID10" i="4" s="1"/>
  <c r="AA6" i="5"/>
  <c r="LP8" i="4" s="1"/>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ID12" i="4"/>
  <c r="CN12" i="4"/>
  <c r="AU12" i="4"/>
  <c r="B12" i="4"/>
  <c r="LP10" i="4"/>
  <c r="JW10" i="4"/>
  <c r="FZ10" i="4"/>
  <c r="EG10" i="4"/>
  <c r="CN10" i="4"/>
  <c r="AU10" i="4"/>
  <c r="B10" i="4"/>
  <c r="JW8" i="4"/>
  <c r="ID8" i="4"/>
  <c r="FZ8" i="4"/>
  <c r="EG8" i="4"/>
  <c r="CN8" i="4"/>
  <c r="B8" i="4"/>
  <c r="B6" i="4"/>
  <c r="MN54" i="4" l="1"/>
  <c r="FL54" i="4"/>
  <c r="FL32" i="4"/>
  <c r="MH78" i="4"/>
  <c r="IZ54" i="4"/>
  <c r="IZ32" i="4"/>
  <c r="CS78" i="4"/>
  <c r="BX54" i="4"/>
  <c r="BX32" i="4"/>
  <c r="MN32" i="4"/>
  <c r="HM78" i="4"/>
  <c r="C11" i="5"/>
  <c r="D11" i="5"/>
  <c r="E11" i="5"/>
  <c r="B11" i="5"/>
  <c r="HG54" i="4" l="1"/>
  <c r="HG32" i="4"/>
  <c r="AN78" i="4"/>
  <c r="AE32" i="4"/>
  <c r="FH78" i="4"/>
  <c r="DS54" i="4"/>
  <c r="DS32" i="4"/>
  <c r="KU54" i="4"/>
  <c r="KU32" i="4"/>
  <c r="KC78" i="4"/>
  <c r="AE54" i="4"/>
  <c r="JJ78" i="4"/>
  <c r="GR54" i="4"/>
  <c r="GR32" i="4"/>
  <c r="EO78" i="4"/>
  <c r="DD54" i="4"/>
  <c r="U78" i="4"/>
  <c r="P54" i="4"/>
  <c r="P32" i="4"/>
  <c r="KF54" i="4"/>
  <c r="KF32" i="4"/>
  <c r="DD32" i="4"/>
  <c r="LY54" i="4"/>
  <c r="LY32" i="4"/>
  <c r="IK32" i="4"/>
  <c r="GT78" i="4"/>
  <c r="EW54" i="4"/>
  <c r="EW32" i="4"/>
  <c r="BZ78" i="4"/>
  <c r="BI54" i="4"/>
  <c r="BI32" i="4"/>
  <c r="LO78" i="4"/>
  <c r="IK54" i="4"/>
  <c r="GA78" i="4"/>
  <c r="LJ54" i="4"/>
  <c r="LJ32" i="4"/>
  <c r="BG78" i="4"/>
  <c r="AT54" i="4"/>
  <c r="AT32" i="4"/>
  <c r="KV78" i="4"/>
  <c r="HV54" i="4"/>
  <c r="HV32" i="4"/>
  <c r="EH54" i="4"/>
  <c r="EH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<sst xmlns="http://schemas.openxmlformats.org/spreadsheetml/2006/main" count="322" uniqueCount="180">
  <si>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</si>
  <si>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</si>
  <si>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</si>
  <si>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</si>
  <si>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</si>
  <si>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</si>
  <si>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</si>
  <si>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</si>
  <si>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</si>
  <si>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</si>
  <si>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</si>
  <si>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</si>
  <si>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</si>
  <si>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</si>
  <si>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</si>
  <si>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</si>
  <si>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</si>
  <si>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</si>
  <si>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</si>
  <si>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</si>
  <si>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</si>
  <si>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</si>
  <si>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</si>
  <si>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</si>
  <si>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</si>
  <si>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</si>
  <si>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</si>
  <si>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</si>
  <si>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</si>
  <si>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</si>
  <si>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</si>
  <si>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</si>
  <si>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</si>
  <si>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</si>
  <si>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</si>
  <si>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</si>
  <si>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</si>
  <si>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</si>
  <si>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</si>
  <si>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</si>
  <si>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</si>
  <si>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</si>
  <si>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</si>
  <si>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</si>
  <si>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</si>
  <si>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</si>
  <si>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</si>
  <si>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</si>
  <si>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</si>
  <si>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</si>
  <si>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</si>
  <si>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</si>
  <si>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</si>
  <si>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</si>
  <si>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</si>
  <si>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</si>
  <si>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</si>
  <si>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</si>
  <si>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</si>
  <si>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</si>
  <si>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</si>
  <si>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</si>
  <si>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</si>
  <si>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</si>
  <si>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</si>
  <si>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</si>
  <si>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</si>
  <si>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</si>
  <si>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</si>
  <si>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</si>
  <si>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</si>
  <si>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</si>
  <si>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</si>
  <si>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</si>
  <si>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</si>
  <si>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</si>
  <si>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</si>
  <si>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</si>
  <si>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</si>
  <si>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</si>
  <si>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</si>
  <si>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</si>
  <si>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</si>
  <si>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</si>
  <si>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</si>
  <si>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</si>
  <si>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</si>
  <si>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</si>
  <si>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</si>
  <si>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</si>
  <si>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</si>
  <si>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</si>
  <si>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</si>
  <si>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</si>
  <si>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</si>
  <si>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</si>
  <si>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</si>
  <si>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</si>
  <si>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</si>
  <si>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</si>
  <si>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</si>
  <si>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</si>
  <si>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</si>
  <si>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</si>
  <si>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</si>
  <si>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</si>
  <si>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</si>
  <si>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</si>
  <si>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</si>
  <si>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</si>
  <si>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</si>
  <si>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</si>
  <si>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</si>
  <si>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</si>
  <si>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</si>
  <si>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</si>
  <si>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</si>
  <si>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</si>
  <si>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</si>
  <si>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</si>
  <si>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</si>
  <si>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</si>
  <si>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</si>
  <si>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</si>
  <si>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</si>
  <si>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</si>
  <si>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</si>
  <si>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</si>
  <si>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</si>
  <si>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</si>
  <si>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</si>
  <si>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</si>
  <si>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</si>
  <si>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</si>
  <si>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</si>
  <si>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</si>
  <si>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</si>
  <si>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</si>
  <si>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</si>
  <si>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</si>
  <si>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</si>
  <si>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</si>
  <si>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</si>
  <si>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</si>
  <si>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</si>
  <si>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</si>
  <si>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</si>
  <si>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</si>
  <si>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</si>
  <si>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</si>
  <si>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</si>
  <si>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</si>
  <si>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</si>
  <si>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</si>
  <si>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</si>
  <si>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</si>
  <si>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</si>
  <si>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</si>
  <si>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</si>
  <si>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</si>
  <si>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</si>
  <si>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</si>
  <si>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300床以上～400床未満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</si>
  <si>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</si>
  <si>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</si>
  <si>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</si>
  <si>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</si>
  <si>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</si>
  <si>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</si>
  <si>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</si>
  <si>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</si>
  <si>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</si>
  <si>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</si>
  <si>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</si>
  <si>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</si>
  <si>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</si>
  <si>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建物の老朽化、敷地の狭隘化、医師不足等により、地域から求められる役割や機能を十分に発揮することが難しい状況となり、平成26年11月に新築移転に至った。病床数320床、17の診療科を有し、また、一宮市、清須市等を含めた尾張西北部広域二次救急医療圏において、当院を含めた９病院による輪番制による二次救急体制を維持しており、地域の中核病院としての役割を担っている。
　平成30年4月現在で許可病床数320床のうち、急性期218床、HCU10床、地域包括ケア46床の計274床を稼働病床として運用している。</t>
    <rPh sb="186" eb="188">
      <t>ヘイセイ</t>
    </rPh>
    <rPh sb="190" eb="191">
      <t>ネン</t>
    </rPh>
    <rPh sb="192" eb="193">
      <t>ガツ</t>
    </rPh>
    <rPh sb="193" eb="195">
      <t>ゲンザイ</t>
    </rPh>
    <rPh sb="196" eb="198">
      <t>キョカ</t>
    </rPh>
    <rPh sb="198" eb="201">
      <t>ビョウショウスウ</t>
    </rPh>
    <rPh sb="204" eb="205">
      <t>ユカ</t>
    </rPh>
    <rPh sb="209" eb="212">
      <t>キュウセイキ</t>
    </rPh>
    <rPh sb="215" eb="216">
      <t>ユカ</t>
    </rPh>
    <rPh sb="222" eb="223">
      <t>ユカ</t>
    </rPh>
    <rPh sb="224" eb="226">
      <t>チイキ</t>
    </rPh>
    <rPh sb="226" eb="228">
      <t>ホウカツ</t>
    </rPh>
    <rPh sb="232" eb="233">
      <t>ユカ</t>
    </rPh>
    <rPh sb="234" eb="235">
      <t>ケイ</t>
    </rPh>
    <rPh sb="238" eb="239">
      <t>ユカ</t>
    </rPh>
    <rPh sb="240" eb="242">
      <t>カドウ</t>
    </rPh>
    <rPh sb="242" eb="244">
      <t>ビョウショウ</t>
    </rPh>
    <rPh sb="247" eb="249">
      <t>ウンヨウ</t>
    </rPh>
    <phoneticPr fontId="5"/>
  </si>
  <si>
    <r>
      <t>　④病床利用率について、H29と比べ内科の入院患者数が23,210人から26,077人に増加したが、医師不足及び46床が休床となっているため、平均値を下回っている。②医業収支比率について、救急体制の受入強化、H30.7救急医療管理加算とH30.12ハイケアユニット入院医療管理加算により、入院収益及び外来収益とも増加したが、給与費及び材料費も増加したため、H29と比べ微増に留まった。①経営収支比率について、一般会計から繰入金が81,422千円の増により改善した。⑤入院患者1人1日当たり収益について、上記加算の取得により一人あたりの単価が増加した。⑥外来患者1人1日当たり収益について、救急患者の受入強化及び高額医薬品の院内処方により、診療単価が増加したが平均値と比べ低い数値となっている。</t>
    </r>
    <r>
      <rPr>
        <sz val="9"/>
        <rFont val="ＭＳ ゴシック"/>
        <family val="3"/>
        <charset val="128"/>
      </rPr>
      <t>⑦職員給与費対医業収益比率</t>
    </r>
    <r>
      <rPr>
        <sz val="9"/>
        <color theme="1"/>
        <rFont val="ＭＳ ゴシック"/>
        <family val="3"/>
        <charset val="128"/>
      </rPr>
      <t>について、医業収益が増加したが、正規職員数も全体で14名増加により給与費が増加したため、平均値と比べ高い数値となっている。</t>
    </r>
    <rPh sb="2" eb="4">
      <t>ビョウショウ</t>
    </rPh>
    <rPh sb="4" eb="7">
      <t>リヨウリツ</t>
    </rPh>
    <rPh sb="16" eb="17">
      <t>クラ</t>
    </rPh>
    <rPh sb="18" eb="20">
      <t>ナイカ</t>
    </rPh>
    <rPh sb="21" eb="22">
      <t>ニュウ</t>
    </rPh>
    <rPh sb="22" eb="23">
      <t>イン</t>
    </rPh>
    <rPh sb="23" eb="26">
      <t>カンジャスウ</t>
    </rPh>
    <rPh sb="33" eb="34">
      <t>ニン</t>
    </rPh>
    <rPh sb="42" eb="43">
      <t>ニン</t>
    </rPh>
    <rPh sb="44" eb="46">
      <t>ゾウカ</t>
    </rPh>
    <rPh sb="50" eb="52">
      <t>イシ</t>
    </rPh>
    <rPh sb="52" eb="54">
      <t>フソク</t>
    </rPh>
    <rPh sb="54" eb="55">
      <t>オヨ</t>
    </rPh>
    <rPh sb="58" eb="59">
      <t>ユカ</t>
    </rPh>
    <rPh sb="60" eb="61">
      <t>ヤス</t>
    </rPh>
    <rPh sb="61" eb="62">
      <t>ユカ</t>
    </rPh>
    <rPh sb="71" eb="73">
      <t>ヘイキン</t>
    </rPh>
    <rPh sb="73" eb="74">
      <t>チ</t>
    </rPh>
    <rPh sb="75" eb="77">
      <t>シタマワ</t>
    </rPh>
    <rPh sb="83" eb="85">
      <t>イギョウ</t>
    </rPh>
    <rPh sb="85" eb="87">
      <t>シュウシ</t>
    </rPh>
    <rPh sb="87" eb="89">
      <t>ヒリツ</t>
    </rPh>
    <rPh sb="94" eb="96">
      <t>キュウキュウ</t>
    </rPh>
    <rPh sb="96" eb="98">
      <t>タイセイ</t>
    </rPh>
    <rPh sb="99" eb="100">
      <t>ウ</t>
    </rPh>
    <rPh sb="100" eb="101">
      <t>イ</t>
    </rPh>
    <rPh sb="101" eb="103">
      <t>キョウカ</t>
    </rPh>
    <rPh sb="144" eb="146">
      <t>ニュウイン</t>
    </rPh>
    <rPh sb="146" eb="148">
      <t>シュウエキ</t>
    </rPh>
    <rPh sb="148" eb="149">
      <t>オヨ</t>
    </rPh>
    <rPh sb="150" eb="152">
      <t>ガイライ</t>
    </rPh>
    <rPh sb="152" eb="154">
      <t>シュウエキ</t>
    </rPh>
    <rPh sb="156" eb="158">
      <t>ゾウカ</t>
    </rPh>
    <rPh sb="162" eb="164">
      <t>キュウヨ</t>
    </rPh>
    <rPh sb="164" eb="165">
      <t>ヒ</t>
    </rPh>
    <rPh sb="165" eb="166">
      <t>オヨ</t>
    </rPh>
    <rPh sb="167" eb="169">
      <t>ザイリョウ</t>
    </rPh>
    <rPh sb="169" eb="170">
      <t>ヒ</t>
    </rPh>
    <rPh sb="171" eb="173">
      <t>ゾウカ</t>
    </rPh>
    <rPh sb="182" eb="183">
      <t>クラ</t>
    </rPh>
    <rPh sb="184" eb="186">
      <t>ビゾウ</t>
    </rPh>
    <rPh sb="187" eb="188">
      <t>トド</t>
    </rPh>
    <rPh sb="193" eb="195">
      <t>ケイエイ</t>
    </rPh>
    <rPh sb="195" eb="197">
      <t>シュウシ</t>
    </rPh>
    <rPh sb="197" eb="199">
      <t>ヒリツ</t>
    </rPh>
    <rPh sb="204" eb="206">
      <t>イッパン</t>
    </rPh>
    <rPh sb="206" eb="208">
      <t>カイケイ</t>
    </rPh>
    <rPh sb="210" eb="211">
      <t>ク</t>
    </rPh>
    <rPh sb="211" eb="212">
      <t>イ</t>
    </rPh>
    <rPh sb="212" eb="213">
      <t>キン</t>
    </rPh>
    <rPh sb="220" eb="221">
      <t>セン</t>
    </rPh>
    <rPh sb="221" eb="222">
      <t>エン</t>
    </rPh>
    <rPh sb="223" eb="224">
      <t>ゾウ</t>
    </rPh>
    <rPh sb="227" eb="229">
      <t>カイゼン</t>
    </rPh>
    <rPh sb="233" eb="235">
      <t>ニュウイン</t>
    </rPh>
    <rPh sb="235" eb="237">
      <t>カンジャ</t>
    </rPh>
    <rPh sb="241" eb="242">
      <t>ア</t>
    </rPh>
    <rPh sb="244" eb="246">
      <t>シュウエキ</t>
    </rPh>
    <rPh sb="251" eb="253">
      <t>ジョウキ</t>
    </rPh>
    <rPh sb="256" eb="258">
      <t>シュトク</t>
    </rPh>
    <rPh sb="261" eb="263">
      <t>ヒトリ</t>
    </rPh>
    <rPh sb="267" eb="269">
      <t>タンカ</t>
    </rPh>
    <rPh sb="270" eb="272">
      <t>ゾウカ</t>
    </rPh>
    <rPh sb="276" eb="278">
      <t>ガイライ</t>
    </rPh>
    <rPh sb="294" eb="296">
      <t>キュウキュウ</t>
    </rPh>
    <rPh sb="296" eb="298">
      <t>カンジャ</t>
    </rPh>
    <rPh sb="299" eb="300">
      <t>ウ</t>
    </rPh>
    <rPh sb="300" eb="301">
      <t>イ</t>
    </rPh>
    <rPh sb="301" eb="303">
      <t>キョウカ</t>
    </rPh>
    <rPh sb="303" eb="304">
      <t>オヨ</t>
    </rPh>
    <rPh sb="305" eb="307">
      <t>コウガク</t>
    </rPh>
    <rPh sb="307" eb="310">
      <t>イヤクヒン</t>
    </rPh>
    <rPh sb="311" eb="313">
      <t>インナイ</t>
    </rPh>
    <rPh sb="313" eb="315">
      <t>ショホウ</t>
    </rPh>
    <rPh sb="319" eb="321">
      <t>シンリョウ</t>
    </rPh>
    <rPh sb="321" eb="323">
      <t>タンカ</t>
    </rPh>
    <rPh sb="324" eb="326">
      <t>ゾウカ</t>
    </rPh>
    <rPh sb="329" eb="331">
      <t>ヘイキン</t>
    </rPh>
    <rPh sb="331" eb="332">
      <t>チ</t>
    </rPh>
    <rPh sb="333" eb="334">
      <t>クラ</t>
    </rPh>
    <rPh sb="335" eb="336">
      <t>ヒク</t>
    </rPh>
    <rPh sb="337" eb="339">
      <t>スウチ</t>
    </rPh>
    <rPh sb="347" eb="349">
      <t>ショクイン</t>
    </rPh>
    <rPh sb="349" eb="351">
      <t>キュウヨ</t>
    </rPh>
    <rPh sb="351" eb="352">
      <t>ヒ</t>
    </rPh>
    <rPh sb="352" eb="353">
      <t>タイ</t>
    </rPh>
    <rPh sb="353" eb="355">
      <t>イギョウ</t>
    </rPh>
    <rPh sb="355" eb="357">
      <t>シュウエキ</t>
    </rPh>
    <rPh sb="357" eb="359">
      <t>ヒリツ</t>
    </rPh>
    <rPh sb="364" eb="366">
      <t>イギョウ</t>
    </rPh>
    <rPh sb="366" eb="368">
      <t>シュウエキ</t>
    </rPh>
    <rPh sb="369" eb="371">
      <t>ゾウカ</t>
    </rPh>
    <rPh sb="375" eb="377">
      <t>セイキ</t>
    </rPh>
    <rPh sb="377" eb="379">
      <t>ショクイン</t>
    </rPh>
    <rPh sb="379" eb="380">
      <t>カズ</t>
    </rPh>
    <rPh sb="381" eb="383">
      <t>ゼンタイ</t>
    </rPh>
    <rPh sb="386" eb="387">
      <t>メイ</t>
    </rPh>
    <rPh sb="387" eb="389">
      <t>ゾウカ</t>
    </rPh>
    <rPh sb="392" eb="394">
      <t>キュウヨ</t>
    </rPh>
    <rPh sb="394" eb="395">
      <t>ヒ</t>
    </rPh>
    <rPh sb="396" eb="398">
      <t>ゾウカ</t>
    </rPh>
    <rPh sb="403" eb="405">
      <t>ヘイキン</t>
    </rPh>
    <rPh sb="405" eb="406">
      <t>アタイ</t>
    </rPh>
    <rPh sb="407" eb="408">
      <t>クラ</t>
    </rPh>
    <rPh sb="409" eb="410">
      <t>タカ</t>
    </rPh>
    <rPh sb="411" eb="413">
      <t>スウチ</t>
    </rPh>
    <phoneticPr fontId="5"/>
  </si>
  <si>
    <r>
      <t>　病床数に対し</t>
    </r>
    <r>
      <rPr>
        <sz val="10"/>
        <color theme="1"/>
        <rFont val="ＭＳ ゴシック"/>
        <family val="3"/>
        <charset val="128"/>
      </rPr>
      <t>医師の不足により、患者数及び医業収益が伸び悩んでいる。令和元年度に老年内科の新設及び入退院支援センターの設置により、患者数の確保に努める。</t>
    </r>
    <r>
      <rPr>
        <sz val="11"/>
        <color theme="1"/>
        <rFont val="ＭＳ ゴシック"/>
        <family val="3"/>
        <charset val="128"/>
      </rPr>
      <t>令和元年度中に休床中の46床の開床を見送ることに伴い、看護師の採用人数を退職者補充程度にし、給与費の抑制を図る。
　また、一宮市と稲沢市で構成する尾張西部医療圏にて、病院間で地域医療構想における情報を共有し、地域に最適な病床の機能分化と連携、効率的で質の高い医療体制の構築に向け議論を重ねている。議論の結果を踏まえ、</t>
    </r>
    <r>
      <rPr>
        <sz val="11"/>
        <rFont val="ＭＳ ゴシック"/>
        <family val="3"/>
        <charset val="128"/>
      </rPr>
      <t>平成28年度に策定した新公立病院改革プランを令和２年度中に更新する予定。</t>
    </r>
    <r>
      <rPr>
        <sz val="11"/>
        <color theme="1"/>
        <rFont val="ＭＳ ゴシック"/>
        <family val="3"/>
        <charset val="128"/>
      </rPr>
      <t xml:space="preserve">
</t>
    </r>
    <rPh sb="1" eb="4">
      <t>ビョウショウスウ</t>
    </rPh>
    <rPh sb="5" eb="6">
      <t>タイ</t>
    </rPh>
    <rPh sb="7" eb="9">
      <t>イシ</t>
    </rPh>
    <rPh sb="10" eb="12">
      <t>フソク</t>
    </rPh>
    <rPh sb="16" eb="19">
      <t>カンジャスウ</t>
    </rPh>
    <rPh sb="19" eb="20">
      <t>オヨ</t>
    </rPh>
    <rPh sb="21" eb="23">
      <t>イギョウ</t>
    </rPh>
    <rPh sb="23" eb="25">
      <t>シュウエキ</t>
    </rPh>
    <rPh sb="26" eb="27">
      <t>ノ</t>
    </rPh>
    <rPh sb="28" eb="29">
      <t>ナヤ</t>
    </rPh>
    <rPh sb="34" eb="36">
      <t>レイワ</t>
    </rPh>
    <rPh sb="36" eb="38">
      <t>ガンネン</t>
    </rPh>
    <rPh sb="38" eb="39">
      <t>ド</t>
    </rPh>
    <rPh sb="40" eb="42">
      <t>ロウネン</t>
    </rPh>
    <rPh sb="42" eb="44">
      <t>ナイカ</t>
    </rPh>
    <rPh sb="45" eb="47">
      <t>シンセツ</t>
    </rPh>
    <rPh sb="47" eb="48">
      <t>オヨ</t>
    </rPh>
    <rPh sb="49" eb="50">
      <t>ニュウ</t>
    </rPh>
    <rPh sb="50" eb="52">
      <t>タイイン</t>
    </rPh>
    <rPh sb="52" eb="54">
      <t>シエン</t>
    </rPh>
    <rPh sb="59" eb="61">
      <t>セッチ</t>
    </rPh>
    <rPh sb="65" eb="67">
      <t>カンジャ</t>
    </rPh>
    <rPh sb="67" eb="68">
      <t>カズ</t>
    </rPh>
    <rPh sb="69" eb="71">
      <t>カクホ</t>
    </rPh>
    <rPh sb="72" eb="73">
      <t>ツト</t>
    </rPh>
    <rPh sb="76" eb="78">
      <t>レイワ</t>
    </rPh>
    <rPh sb="78" eb="79">
      <t>モト</t>
    </rPh>
    <rPh sb="79" eb="80">
      <t>ネン</t>
    </rPh>
    <rPh sb="81" eb="82">
      <t>ナカ</t>
    </rPh>
    <rPh sb="83" eb="84">
      <t>ヤス</t>
    </rPh>
    <rPh sb="84" eb="85">
      <t>ユカ</t>
    </rPh>
    <rPh sb="85" eb="86">
      <t>ナカ</t>
    </rPh>
    <rPh sb="89" eb="90">
      <t>ユカ</t>
    </rPh>
    <rPh sb="91" eb="92">
      <t>ヒラ</t>
    </rPh>
    <rPh sb="92" eb="93">
      <t>ユカ</t>
    </rPh>
    <rPh sb="94" eb="96">
      <t>ミオク</t>
    </rPh>
    <rPh sb="100" eb="101">
      <t>トモナ</t>
    </rPh>
    <rPh sb="103" eb="106">
      <t>カンゴシ</t>
    </rPh>
    <rPh sb="107" eb="109">
      <t>サイヨウ</t>
    </rPh>
    <rPh sb="109" eb="110">
      <t>ニン</t>
    </rPh>
    <rPh sb="110" eb="111">
      <t>カズ</t>
    </rPh>
    <rPh sb="112" eb="114">
      <t>タイショク</t>
    </rPh>
    <rPh sb="114" eb="115">
      <t>シャ</t>
    </rPh>
    <rPh sb="115" eb="117">
      <t>ホジュウ</t>
    </rPh>
    <rPh sb="117" eb="119">
      <t>テイド</t>
    </rPh>
    <rPh sb="122" eb="124">
      <t>キュウヨ</t>
    </rPh>
    <rPh sb="124" eb="125">
      <t>ヒ</t>
    </rPh>
    <rPh sb="126" eb="128">
      <t>ヨクセイ</t>
    </rPh>
    <rPh sb="129" eb="130">
      <t>ハカ</t>
    </rPh>
    <rPh sb="224" eb="226">
      <t>ギロン</t>
    </rPh>
    <rPh sb="227" eb="229">
      <t>ケッカ</t>
    </rPh>
    <rPh sb="230" eb="231">
      <t>フ</t>
    </rPh>
    <rPh sb="234" eb="236">
      <t>ヘイセイ</t>
    </rPh>
    <rPh sb="238" eb="240">
      <t>ネンド</t>
    </rPh>
    <rPh sb="241" eb="243">
      <t>サクテイ</t>
    </rPh>
    <rPh sb="256" eb="258">
      <t>レイワ</t>
    </rPh>
    <rPh sb="259" eb="261">
      <t>ネンド</t>
    </rPh>
    <rPh sb="261" eb="262">
      <t>ナカ</t>
    </rPh>
    <rPh sb="263" eb="265">
      <t>コウシン</t>
    </rPh>
    <rPh sb="267" eb="269">
      <t>ヨテイ</t>
    </rPh>
    <phoneticPr fontId="5"/>
  </si>
  <si>
    <t>　①有形固定資産減価償却率については、平成26年11月に新築したため、全国平均と比べ低い数値となっている。
　②器械備品減価償却率についても、①と同様、平成26年11月の新病院開院を機に機械の入替を多数行ったため、全国平均と比べ低い数値となっている。
　③１床当たり有形固定資産について、①、②と同様に平成26年11月の新築及び機械の導入した以降も、適宜機械の新規購入または更新を行っているため、ほぼ横ばいを維持している。</t>
    <rPh sb="40" eb="41">
      <t>クラ</t>
    </rPh>
    <rPh sb="107" eb="109">
      <t>ゼンコク</t>
    </rPh>
    <rPh sb="109" eb="111">
      <t>ヘイキン</t>
    </rPh>
    <rPh sb="112" eb="113">
      <t>クラ</t>
    </rPh>
    <rPh sb="148" eb="150">
      <t>ドウヨウ</t>
    </rPh>
    <rPh sb="151" eb="153">
      <t>ヘイセイ</t>
    </rPh>
    <rPh sb="155" eb="156">
      <t>ネン</t>
    </rPh>
    <rPh sb="158" eb="159">
      <t>ガツ</t>
    </rPh>
    <rPh sb="160" eb="162">
      <t>シンチク</t>
    </rPh>
    <rPh sb="162" eb="163">
      <t>オヨ</t>
    </rPh>
    <rPh sb="164" eb="166">
      <t>キカイ</t>
    </rPh>
    <rPh sb="167" eb="169">
      <t>ドウニュウ</t>
    </rPh>
    <rPh sb="171" eb="173">
      <t>イコウ</t>
    </rPh>
    <rPh sb="175" eb="177">
      <t>テキギ</t>
    </rPh>
    <rPh sb="177" eb="179">
      <t>キカイ</t>
    </rPh>
    <rPh sb="180" eb="182">
      <t>シンキ</t>
    </rPh>
    <rPh sb="182" eb="184">
      <t>コウニュウ</t>
    </rPh>
    <rPh sb="187" eb="189">
      <t>コウシン</t>
    </rPh>
    <rPh sb="190" eb="191">
      <t>オコナ</t>
    </rPh>
    <rPh sb="200" eb="201">
      <t>ヨコ</t>
    </rPh>
    <rPh sb="204" eb="206">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</si>
</sst>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43.8</c:v>
                </c:pt>
                <c:pt idx="1">
                  <c:v>54.6</c:v>
                </c:pt>
                <c:pt idx="2">
                  <c:v>60.1</c:v>
                </c:pt>
                <c:pt idx="3">
                  <c:v>57</c:v>
                </c:pt>
                <c:pt idx="4">
                  <c:v>59</c:v>
                </c:pt>
              </c:numCache>
            </c:numRef>
          </c:val>
          <c:extLst>
            <c:ext xmlns:c16="http://schemas.microsoft.com/office/drawing/2014/chart" uri="{C3380CC4-5D6E-409C-BE32-E72D297353CC}">
              <c16:uniqueId val="{00000000-9F94-4202-B01F-A2A13CA39B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9F94-4202-B01F-A2A13CA39B8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10220</c:v>
                </c:pt>
                <c:pt idx="1">
                  <c:v>10246</c:v>
                </c:pt>
                <c:pt idx="2">
                  <c:v>10693</c:v>
                </c:pt>
                <c:pt idx="3">
                  <c:v>11155</c:v>
                </c:pt>
                <c:pt idx="4">
                  <c:v>11435</c:v>
                </c:pt>
              </c:numCache>
            </c:numRef>
          </c:val>
          <c:extLst>
            <c:ext xmlns:c16="http://schemas.microsoft.com/office/drawing/2014/chart" uri="{C3380CC4-5D6E-409C-BE32-E72D297353CC}">
              <c16:uniqueId val="{00000000-9E71-447D-9024-88C1FC908B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9E71-447D-9024-88C1FC908BA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44868</c:v>
                </c:pt>
                <c:pt idx="1">
                  <c:v>49039</c:v>
                </c:pt>
                <c:pt idx="2">
                  <c:v>49176</c:v>
                </c:pt>
                <c:pt idx="3">
                  <c:v>49345</c:v>
                </c:pt>
                <c:pt idx="4">
                  <c:v>51701</c:v>
                </c:pt>
              </c:numCache>
            </c:numRef>
          </c:val>
          <c:extLst>
            <c:ext xmlns:c16="http://schemas.microsoft.com/office/drawing/2014/chart" uri="{C3380CC4-5D6E-409C-BE32-E72D297353CC}">
              <c16:uniqueId val="{00000000-C676-413F-B63A-18F262CB12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C676-413F-B63A-18F262CB124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193.4</c:v>
                </c:pt>
                <c:pt idx="1">
                  <c:v>35.1</c:v>
                </c:pt>
                <c:pt idx="2">
                  <c:v>38.700000000000003</c:v>
                </c:pt>
                <c:pt idx="3">
                  <c:v>49.4</c:v>
                </c:pt>
                <c:pt idx="4">
                  <c:v>51</c:v>
                </c:pt>
              </c:numCache>
            </c:numRef>
          </c:val>
          <c:extLst>
            <c:ext xmlns:c16="http://schemas.microsoft.com/office/drawing/2014/chart" uri="{C3380CC4-5D6E-409C-BE32-E72D297353CC}">
              <c16:uniqueId val="{00000000-0044-4161-8C08-E6E76227EA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0044-4161-8C08-E6E76227EA6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79.599999999999994</c:v>
                </c:pt>
                <c:pt idx="1">
                  <c:v>79.7</c:v>
                </c:pt>
                <c:pt idx="2">
                  <c:v>82.5</c:v>
                </c:pt>
                <c:pt idx="3">
                  <c:v>77.7</c:v>
                </c:pt>
                <c:pt idx="4">
                  <c:v>79.8</c:v>
                </c:pt>
              </c:numCache>
            </c:numRef>
          </c:val>
          <c:extLst>
            <c:ext xmlns:c16="http://schemas.microsoft.com/office/drawing/2014/chart" uri="{C3380CC4-5D6E-409C-BE32-E72D297353CC}">
              <c16:uniqueId val="{00000000-0120-4E86-A5D8-DE9D142E18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0120-4E86-A5D8-DE9D142E18E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95.4</c:v>
                </c:pt>
                <c:pt idx="1">
                  <c:v>89.9</c:v>
                </c:pt>
                <c:pt idx="2">
                  <c:v>95.8</c:v>
                </c:pt>
                <c:pt idx="3">
                  <c:v>91.8</c:v>
                </c:pt>
                <c:pt idx="4">
                  <c:v>95</c:v>
                </c:pt>
              </c:numCache>
            </c:numRef>
          </c:val>
          <c:extLst>
            <c:ext xmlns:c16="http://schemas.microsoft.com/office/drawing/2014/chart" uri="{C3380CC4-5D6E-409C-BE32-E72D297353CC}">
              <c16:uniqueId val="{00000000-079E-4009-842B-D2DB394325E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079E-4009-842B-D2DB394325E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c:v>
                </c:pt>
                <c:pt idx="1">
                  <c:v>13.3</c:v>
                </c:pt>
                <c:pt idx="2">
                  <c:v>19.3</c:v>
                </c:pt>
                <c:pt idx="3">
                  <c:v>26.8</c:v>
                </c:pt>
                <c:pt idx="4">
                  <c:v>34.200000000000003</c:v>
                </c:pt>
              </c:numCache>
            </c:numRef>
          </c:val>
          <c:extLst>
            <c:ext xmlns:c16="http://schemas.microsoft.com/office/drawing/2014/chart" uri="{C3380CC4-5D6E-409C-BE32-E72D297353CC}">
              <c16:uniqueId val="{00000000-9DEC-4202-9030-ED4FEEBDE5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9DEC-4202-9030-ED4FEEBDE54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17.600000000000001</c:v>
                </c:pt>
                <c:pt idx="1">
                  <c:v>30.3</c:v>
                </c:pt>
                <c:pt idx="2">
                  <c:v>37</c:v>
                </c:pt>
                <c:pt idx="3">
                  <c:v>49.7</c:v>
                </c:pt>
                <c:pt idx="4">
                  <c:v>62</c:v>
                </c:pt>
              </c:numCache>
            </c:numRef>
          </c:val>
          <c:extLst>
            <c:ext xmlns:c16="http://schemas.microsoft.com/office/drawing/2014/chart" uri="{C3380CC4-5D6E-409C-BE32-E72D297353CC}">
              <c16:uniqueId val="{00000000-A2B6-4593-83D3-3EA0D3844A3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A2B6-4593-83D3-3EA0D3844A3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36130084</c:v>
                </c:pt>
                <c:pt idx="1">
                  <c:v>36271169</c:v>
                </c:pt>
                <c:pt idx="2">
                  <c:v>37955491</c:v>
                </c:pt>
                <c:pt idx="3">
                  <c:v>38161763</c:v>
                </c:pt>
                <c:pt idx="4">
                  <c:v>38274263</c:v>
                </c:pt>
              </c:numCache>
            </c:numRef>
          </c:val>
          <c:extLst>
            <c:ext xmlns:c16="http://schemas.microsoft.com/office/drawing/2014/chart" uri="{C3380CC4-5D6E-409C-BE32-E72D297353CC}">
              <c16:uniqueId val="{00000000-1894-4793-B051-8DD6BA0614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1894-4793-B051-8DD6BA0614D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21.7</c:v>
                </c:pt>
                <c:pt idx="1">
                  <c:v>20.7</c:v>
                </c:pt>
                <c:pt idx="2">
                  <c:v>20.8</c:v>
                </c:pt>
                <c:pt idx="3">
                  <c:v>21.4</c:v>
                </c:pt>
                <c:pt idx="4">
                  <c:v>20.3</c:v>
                </c:pt>
              </c:numCache>
            </c:numRef>
          </c:val>
          <c:extLst>
            <c:ext xmlns:c16="http://schemas.microsoft.com/office/drawing/2014/chart" uri="{C3380CC4-5D6E-409C-BE32-E72D297353CC}">
              <c16:uniqueId val="{00000000-83B5-4802-ABD9-170D180A0B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83B5-4802-ABD9-170D180A0B4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69.8</c:v>
                </c:pt>
                <c:pt idx="1">
                  <c:v>64.099999999999994</c:v>
                </c:pt>
                <c:pt idx="2">
                  <c:v>62.7</c:v>
                </c:pt>
                <c:pt idx="3">
                  <c:v>67</c:v>
                </c:pt>
                <c:pt idx="4">
                  <c:v>65.8</c:v>
                </c:pt>
              </c:numCache>
            </c:numRef>
          </c:val>
          <c:extLst>
            <c:ext xmlns:c16="http://schemas.microsoft.com/office/drawing/2014/chart" uri="{C3380CC4-5D6E-409C-BE32-E72D297353CC}">
              <c16:uniqueId val="{00000000-7F76-41C4-8102-BD22473E04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7F76-41C4-8102-BD22473E043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愛知県稲沢市　稲沢市民病院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137069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27142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95.4</v>
      </c>
      <c r="Q33" s="132"/>
      <c r="R33" s="132"/>
      <c r="S33" s="132"/>
      <c r="T33" s="132"/>
      <c r="U33" s="132"/>
      <c r="V33" s="132"/>
      <c r="W33" s="132"/>
      <c r="X33" s="132"/>
      <c r="Y33" s="132"/>
      <c r="Z33" s="132"/>
      <c r="AA33" s="132"/>
      <c r="AB33" s="132"/>
      <c r="AC33" s="132"/>
      <c r="AD33" s="133"/>
      <c r="AE33" s="131">
        <f>データ!AI7</f>
        <v>89.9</v>
      </c>
      <c r="AF33" s="132"/>
      <c r="AG33" s="132"/>
      <c r="AH33" s="132"/>
      <c r="AI33" s="132"/>
      <c r="AJ33" s="132"/>
      <c r="AK33" s="132"/>
      <c r="AL33" s="132"/>
      <c r="AM33" s="132"/>
      <c r="AN33" s="132"/>
      <c r="AO33" s="132"/>
      <c r="AP33" s="132"/>
      <c r="AQ33" s="132"/>
      <c r="AR33" s="132"/>
      <c r="AS33" s="133"/>
      <c r="AT33" s="131">
        <f>データ!AJ7</f>
        <v>95.8</v>
      </c>
      <c r="AU33" s="132"/>
      <c r="AV33" s="132"/>
      <c r="AW33" s="132"/>
      <c r="AX33" s="132"/>
      <c r="AY33" s="132"/>
      <c r="AZ33" s="132"/>
      <c r="BA33" s="132"/>
      <c r="BB33" s="132"/>
      <c r="BC33" s="132"/>
      <c r="BD33" s="132"/>
      <c r="BE33" s="132"/>
      <c r="BF33" s="132"/>
      <c r="BG33" s="132"/>
      <c r="BH33" s="133"/>
      <c r="BI33" s="131">
        <f>データ!AK7</f>
        <v>91.8</v>
      </c>
      <c r="BJ33" s="132"/>
      <c r="BK33" s="132"/>
      <c r="BL33" s="132"/>
      <c r="BM33" s="132"/>
      <c r="BN33" s="132"/>
      <c r="BO33" s="132"/>
      <c r="BP33" s="132"/>
      <c r="BQ33" s="132"/>
      <c r="BR33" s="132"/>
      <c r="BS33" s="132"/>
      <c r="BT33" s="132"/>
      <c r="BU33" s="132"/>
      <c r="BV33" s="132"/>
      <c r="BW33" s="133"/>
      <c r="BX33" s="131">
        <f>データ!AL7</f>
        <v>95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79.599999999999994</v>
      </c>
      <c r="DE33" s="132"/>
      <c r="DF33" s="132"/>
      <c r="DG33" s="132"/>
      <c r="DH33" s="132"/>
      <c r="DI33" s="132"/>
      <c r="DJ33" s="132"/>
      <c r="DK33" s="132"/>
      <c r="DL33" s="132"/>
      <c r="DM33" s="132"/>
      <c r="DN33" s="132"/>
      <c r="DO33" s="132"/>
      <c r="DP33" s="132"/>
      <c r="DQ33" s="132"/>
      <c r="DR33" s="133"/>
      <c r="DS33" s="131">
        <f>データ!AT7</f>
        <v>79.7</v>
      </c>
      <c r="DT33" s="132"/>
      <c r="DU33" s="132"/>
      <c r="DV33" s="132"/>
      <c r="DW33" s="132"/>
      <c r="DX33" s="132"/>
      <c r="DY33" s="132"/>
      <c r="DZ33" s="132"/>
      <c r="EA33" s="132"/>
      <c r="EB33" s="132"/>
      <c r="EC33" s="132"/>
      <c r="ED33" s="132"/>
      <c r="EE33" s="132"/>
      <c r="EF33" s="132"/>
      <c r="EG33" s="133"/>
      <c r="EH33" s="131">
        <f>データ!AU7</f>
        <v>82.5</v>
      </c>
      <c r="EI33" s="132"/>
      <c r="EJ33" s="132"/>
      <c r="EK33" s="132"/>
      <c r="EL33" s="132"/>
      <c r="EM33" s="132"/>
      <c r="EN33" s="132"/>
      <c r="EO33" s="132"/>
      <c r="EP33" s="132"/>
      <c r="EQ33" s="132"/>
      <c r="ER33" s="132"/>
      <c r="ES33" s="132"/>
      <c r="ET33" s="132"/>
      <c r="EU33" s="132"/>
      <c r="EV33" s="133"/>
      <c r="EW33" s="131">
        <f>データ!AV7</f>
        <v>77.7</v>
      </c>
      <c r="EX33" s="132"/>
      <c r="EY33" s="132"/>
      <c r="EZ33" s="132"/>
      <c r="FA33" s="132"/>
      <c r="FB33" s="132"/>
      <c r="FC33" s="132"/>
      <c r="FD33" s="132"/>
      <c r="FE33" s="132"/>
      <c r="FF33" s="132"/>
      <c r="FG33" s="132"/>
      <c r="FH33" s="132"/>
      <c r="FI33" s="132"/>
      <c r="FJ33" s="132"/>
      <c r="FK33" s="133"/>
      <c r="FL33" s="131">
        <f>データ!AW7</f>
        <v>79.8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193.4</v>
      </c>
      <c r="GS33" s="132"/>
      <c r="GT33" s="132"/>
      <c r="GU33" s="132"/>
      <c r="GV33" s="132"/>
      <c r="GW33" s="132"/>
      <c r="GX33" s="132"/>
      <c r="GY33" s="132"/>
      <c r="GZ33" s="132"/>
      <c r="HA33" s="132"/>
      <c r="HB33" s="132"/>
      <c r="HC33" s="132"/>
      <c r="HD33" s="132"/>
      <c r="HE33" s="132"/>
      <c r="HF33" s="133"/>
      <c r="HG33" s="131">
        <f>データ!BE7</f>
        <v>35.1</v>
      </c>
      <c r="HH33" s="132"/>
      <c r="HI33" s="132"/>
      <c r="HJ33" s="132"/>
      <c r="HK33" s="132"/>
      <c r="HL33" s="132"/>
      <c r="HM33" s="132"/>
      <c r="HN33" s="132"/>
      <c r="HO33" s="132"/>
      <c r="HP33" s="132"/>
      <c r="HQ33" s="132"/>
      <c r="HR33" s="132"/>
      <c r="HS33" s="132"/>
      <c r="HT33" s="132"/>
      <c r="HU33" s="133"/>
      <c r="HV33" s="131">
        <f>データ!BF7</f>
        <v>38.700000000000003</v>
      </c>
      <c r="HW33" s="132"/>
      <c r="HX33" s="132"/>
      <c r="HY33" s="132"/>
      <c r="HZ33" s="132"/>
      <c r="IA33" s="132"/>
      <c r="IB33" s="132"/>
      <c r="IC33" s="132"/>
      <c r="ID33" s="132"/>
      <c r="IE33" s="132"/>
      <c r="IF33" s="132"/>
      <c r="IG33" s="132"/>
      <c r="IH33" s="132"/>
      <c r="II33" s="132"/>
      <c r="IJ33" s="133"/>
      <c r="IK33" s="131">
        <f>データ!BG7</f>
        <v>49.4</v>
      </c>
      <c r="IL33" s="132"/>
      <c r="IM33" s="132"/>
      <c r="IN33" s="132"/>
      <c r="IO33" s="132"/>
      <c r="IP33" s="132"/>
      <c r="IQ33" s="132"/>
      <c r="IR33" s="132"/>
      <c r="IS33" s="132"/>
      <c r="IT33" s="132"/>
      <c r="IU33" s="132"/>
      <c r="IV33" s="132"/>
      <c r="IW33" s="132"/>
      <c r="IX33" s="132"/>
      <c r="IY33" s="133"/>
      <c r="IZ33" s="131">
        <f>データ!BH7</f>
        <v>51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43.8</v>
      </c>
      <c r="KG33" s="132"/>
      <c r="KH33" s="132"/>
      <c r="KI33" s="132"/>
      <c r="KJ33" s="132"/>
      <c r="KK33" s="132"/>
      <c r="KL33" s="132"/>
      <c r="KM33" s="132"/>
      <c r="KN33" s="132"/>
      <c r="KO33" s="132"/>
      <c r="KP33" s="132"/>
      <c r="KQ33" s="132"/>
      <c r="KR33" s="132"/>
      <c r="KS33" s="132"/>
      <c r="KT33" s="133"/>
      <c r="KU33" s="131">
        <f>データ!BP7</f>
        <v>54.6</v>
      </c>
      <c r="KV33" s="132"/>
      <c r="KW33" s="132"/>
      <c r="KX33" s="132"/>
      <c r="KY33" s="132"/>
      <c r="KZ33" s="132"/>
      <c r="LA33" s="132"/>
      <c r="LB33" s="132"/>
      <c r="LC33" s="132"/>
      <c r="LD33" s="132"/>
      <c r="LE33" s="132"/>
      <c r="LF33" s="132"/>
      <c r="LG33" s="132"/>
      <c r="LH33" s="132"/>
      <c r="LI33" s="133"/>
      <c r="LJ33" s="131">
        <f>データ!BQ7</f>
        <v>60.1</v>
      </c>
      <c r="LK33" s="132"/>
      <c r="LL33" s="132"/>
      <c r="LM33" s="132"/>
      <c r="LN33" s="132"/>
      <c r="LO33" s="132"/>
      <c r="LP33" s="132"/>
      <c r="LQ33" s="132"/>
      <c r="LR33" s="132"/>
      <c r="LS33" s="132"/>
      <c r="LT33" s="132"/>
      <c r="LU33" s="132"/>
      <c r="LV33" s="132"/>
      <c r="LW33" s="132"/>
      <c r="LX33" s="133"/>
      <c r="LY33" s="131">
        <f>データ!BR7</f>
        <v>57</v>
      </c>
      <c r="LZ33" s="132"/>
      <c r="MA33" s="132"/>
      <c r="MB33" s="132"/>
      <c r="MC33" s="132"/>
      <c r="MD33" s="132"/>
      <c r="ME33" s="132"/>
      <c r="MF33" s="132"/>
      <c r="MG33" s="132"/>
      <c r="MH33" s="132"/>
      <c r="MI33" s="132"/>
      <c r="MJ33" s="132"/>
      <c r="MK33" s="132"/>
      <c r="ML33" s="132"/>
      <c r="MM33" s="133"/>
      <c r="MN33" s="131">
        <f>データ!BS7</f>
        <v>59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24.7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44868</v>
      </c>
      <c r="Q55" s="147"/>
      <c r="R55" s="147"/>
      <c r="S55" s="147"/>
      <c r="T55" s="147"/>
      <c r="U55" s="147"/>
      <c r="V55" s="147"/>
      <c r="W55" s="147"/>
      <c r="X55" s="147"/>
      <c r="Y55" s="147"/>
      <c r="Z55" s="147"/>
      <c r="AA55" s="147"/>
      <c r="AB55" s="147"/>
      <c r="AC55" s="147"/>
      <c r="AD55" s="148"/>
      <c r="AE55" s="146">
        <f>データ!CA7</f>
        <v>49039</v>
      </c>
      <c r="AF55" s="147"/>
      <c r="AG55" s="147"/>
      <c r="AH55" s="147"/>
      <c r="AI55" s="147"/>
      <c r="AJ55" s="147"/>
      <c r="AK55" s="147"/>
      <c r="AL55" s="147"/>
      <c r="AM55" s="147"/>
      <c r="AN55" s="147"/>
      <c r="AO55" s="147"/>
      <c r="AP55" s="147"/>
      <c r="AQ55" s="147"/>
      <c r="AR55" s="147"/>
      <c r="AS55" s="148"/>
      <c r="AT55" s="146">
        <f>データ!CB7</f>
        <v>49176</v>
      </c>
      <c r="AU55" s="147"/>
      <c r="AV55" s="147"/>
      <c r="AW55" s="147"/>
      <c r="AX55" s="147"/>
      <c r="AY55" s="147"/>
      <c r="AZ55" s="147"/>
      <c r="BA55" s="147"/>
      <c r="BB55" s="147"/>
      <c r="BC55" s="147"/>
      <c r="BD55" s="147"/>
      <c r="BE55" s="147"/>
      <c r="BF55" s="147"/>
      <c r="BG55" s="147"/>
      <c r="BH55" s="148"/>
      <c r="BI55" s="146">
        <f>データ!CC7</f>
        <v>49345</v>
      </c>
      <c r="BJ55" s="147"/>
      <c r="BK55" s="147"/>
      <c r="BL55" s="147"/>
      <c r="BM55" s="147"/>
      <c r="BN55" s="147"/>
      <c r="BO55" s="147"/>
      <c r="BP55" s="147"/>
      <c r="BQ55" s="147"/>
      <c r="BR55" s="147"/>
      <c r="BS55" s="147"/>
      <c r="BT55" s="147"/>
      <c r="BU55" s="147"/>
      <c r="BV55" s="147"/>
      <c r="BW55" s="148"/>
      <c r="BX55" s="146">
        <f>データ!CD7</f>
        <v>51701</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10220</v>
      </c>
      <c r="DE55" s="147"/>
      <c r="DF55" s="147"/>
      <c r="DG55" s="147"/>
      <c r="DH55" s="147"/>
      <c r="DI55" s="147"/>
      <c r="DJ55" s="147"/>
      <c r="DK55" s="147"/>
      <c r="DL55" s="147"/>
      <c r="DM55" s="147"/>
      <c r="DN55" s="147"/>
      <c r="DO55" s="147"/>
      <c r="DP55" s="147"/>
      <c r="DQ55" s="147"/>
      <c r="DR55" s="148"/>
      <c r="DS55" s="146">
        <f>データ!CL7</f>
        <v>10246</v>
      </c>
      <c r="DT55" s="147"/>
      <c r="DU55" s="147"/>
      <c r="DV55" s="147"/>
      <c r="DW55" s="147"/>
      <c r="DX55" s="147"/>
      <c r="DY55" s="147"/>
      <c r="DZ55" s="147"/>
      <c r="EA55" s="147"/>
      <c r="EB55" s="147"/>
      <c r="EC55" s="147"/>
      <c r="ED55" s="147"/>
      <c r="EE55" s="147"/>
      <c r="EF55" s="147"/>
      <c r="EG55" s="148"/>
      <c r="EH55" s="146">
        <f>データ!CM7</f>
        <v>10693</v>
      </c>
      <c r="EI55" s="147"/>
      <c r="EJ55" s="147"/>
      <c r="EK55" s="147"/>
      <c r="EL55" s="147"/>
      <c r="EM55" s="147"/>
      <c r="EN55" s="147"/>
      <c r="EO55" s="147"/>
      <c r="EP55" s="147"/>
      <c r="EQ55" s="147"/>
      <c r="ER55" s="147"/>
      <c r="ES55" s="147"/>
      <c r="ET55" s="147"/>
      <c r="EU55" s="147"/>
      <c r="EV55" s="148"/>
      <c r="EW55" s="146">
        <f>データ!CN7</f>
        <v>11155</v>
      </c>
      <c r="EX55" s="147"/>
      <c r="EY55" s="147"/>
      <c r="EZ55" s="147"/>
      <c r="FA55" s="147"/>
      <c r="FB55" s="147"/>
      <c r="FC55" s="147"/>
      <c r="FD55" s="147"/>
      <c r="FE55" s="147"/>
      <c r="FF55" s="147"/>
      <c r="FG55" s="147"/>
      <c r="FH55" s="147"/>
      <c r="FI55" s="147"/>
      <c r="FJ55" s="147"/>
      <c r="FK55" s="148"/>
      <c r="FL55" s="146">
        <f>データ!CO7</f>
        <v>11435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69.8</v>
      </c>
      <c r="GS55" s="132"/>
      <c r="GT55" s="132"/>
      <c r="GU55" s="132"/>
      <c r="GV55" s="132"/>
      <c r="GW55" s="132"/>
      <c r="GX55" s="132"/>
      <c r="GY55" s="132"/>
      <c r="GZ55" s="132"/>
      <c r="HA55" s="132"/>
      <c r="HB55" s="132"/>
      <c r="HC55" s="132"/>
      <c r="HD55" s="132"/>
      <c r="HE55" s="132"/>
      <c r="HF55" s="133"/>
      <c r="HG55" s="131">
        <f>データ!CW7</f>
        <v>64.099999999999994</v>
      </c>
      <c r="HH55" s="132"/>
      <c r="HI55" s="132"/>
      <c r="HJ55" s="132"/>
      <c r="HK55" s="132"/>
      <c r="HL55" s="132"/>
      <c r="HM55" s="132"/>
      <c r="HN55" s="132"/>
      <c r="HO55" s="132"/>
      <c r="HP55" s="132"/>
      <c r="HQ55" s="132"/>
      <c r="HR55" s="132"/>
      <c r="HS55" s="132"/>
      <c r="HT55" s="132"/>
      <c r="HU55" s="133"/>
      <c r="HV55" s="131">
        <f>データ!CX7</f>
        <v>62.7</v>
      </c>
      <c r="HW55" s="132"/>
      <c r="HX55" s="132"/>
      <c r="HY55" s="132"/>
      <c r="HZ55" s="132"/>
      <c r="IA55" s="132"/>
      <c r="IB55" s="132"/>
      <c r="IC55" s="132"/>
      <c r="ID55" s="132"/>
      <c r="IE55" s="132"/>
      <c r="IF55" s="132"/>
      <c r="IG55" s="132"/>
      <c r="IH55" s="132"/>
      <c r="II55" s="132"/>
      <c r="IJ55" s="133"/>
      <c r="IK55" s="131">
        <f>データ!CY7</f>
        <v>67</v>
      </c>
      <c r="IL55" s="132"/>
      <c r="IM55" s="132"/>
      <c r="IN55" s="132"/>
      <c r="IO55" s="132"/>
      <c r="IP55" s="132"/>
      <c r="IQ55" s="132"/>
      <c r="IR55" s="132"/>
      <c r="IS55" s="132"/>
      <c r="IT55" s="132"/>
      <c r="IU55" s="132"/>
      <c r="IV55" s="132"/>
      <c r="IW55" s="132"/>
      <c r="IX55" s="132"/>
      <c r="IY55" s="133"/>
      <c r="IZ55" s="131">
        <f>データ!CZ7</f>
        <v>65.8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21.7</v>
      </c>
      <c r="KG55" s="132"/>
      <c r="KH55" s="132"/>
      <c r="KI55" s="132"/>
      <c r="KJ55" s="132"/>
      <c r="KK55" s="132"/>
      <c r="KL55" s="132"/>
      <c r="KM55" s="132"/>
      <c r="KN55" s="132"/>
      <c r="KO55" s="132"/>
      <c r="KP55" s="132"/>
      <c r="KQ55" s="132"/>
      <c r="KR55" s="132"/>
      <c r="KS55" s="132"/>
      <c r="KT55" s="133"/>
      <c r="KU55" s="131">
        <f>データ!DH7</f>
        <v>20.7</v>
      </c>
      <c r="KV55" s="132"/>
      <c r="KW55" s="132"/>
      <c r="KX55" s="132"/>
      <c r="KY55" s="132"/>
      <c r="KZ55" s="132"/>
      <c r="LA55" s="132"/>
      <c r="LB55" s="132"/>
      <c r="LC55" s="132"/>
      <c r="LD55" s="132"/>
      <c r="LE55" s="132"/>
      <c r="LF55" s="132"/>
      <c r="LG55" s="132"/>
      <c r="LH55" s="132"/>
      <c r="LI55" s="133"/>
      <c r="LJ55" s="131">
        <f>データ!DI7</f>
        <v>20.8</v>
      </c>
      <c r="LK55" s="132"/>
      <c r="LL55" s="132"/>
      <c r="LM55" s="132"/>
      <c r="LN55" s="132"/>
      <c r="LO55" s="132"/>
      <c r="LP55" s="132"/>
      <c r="LQ55" s="132"/>
      <c r="LR55" s="132"/>
      <c r="LS55" s="132"/>
      <c r="LT55" s="132"/>
      <c r="LU55" s="132"/>
      <c r="LV55" s="132"/>
      <c r="LW55" s="132"/>
      <c r="LX55" s="133"/>
      <c r="LY55" s="131">
        <f>データ!DJ7</f>
        <v>21.4</v>
      </c>
      <c r="LZ55" s="132"/>
      <c r="MA55" s="132"/>
      <c r="MB55" s="132"/>
      <c r="MC55" s="132"/>
      <c r="MD55" s="132"/>
      <c r="ME55" s="132"/>
      <c r="MF55" s="132"/>
      <c r="MG55" s="132"/>
      <c r="MH55" s="132"/>
      <c r="MI55" s="132"/>
      <c r="MJ55" s="132"/>
      <c r="MK55" s="132"/>
      <c r="ML55" s="132"/>
      <c r="MM55" s="133"/>
      <c r="MN55" s="131">
        <f>データ!DK7</f>
        <v>20.3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6.1</v>
      </c>
      <c r="V79" s="159"/>
      <c r="W79" s="159"/>
      <c r="X79" s="159"/>
      <c r="Y79" s="159"/>
      <c r="Z79" s="159"/>
      <c r="AA79" s="159"/>
      <c r="AB79" s="159"/>
      <c r="AC79" s="159"/>
      <c r="AD79" s="159"/>
      <c r="AE79" s="159"/>
      <c r="AF79" s="159"/>
      <c r="AG79" s="159"/>
      <c r="AH79" s="159"/>
      <c r="AI79" s="159"/>
      <c r="AJ79" s="159"/>
      <c r="AK79" s="159"/>
      <c r="AL79" s="159"/>
      <c r="AM79" s="159"/>
      <c r="AN79" s="159">
        <f>データ!DS7</f>
        <v>13.3</v>
      </c>
      <c r="AO79" s="159"/>
      <c r="AP79" s="159"/>
      <c r="AQ79" s="159"/>
      <c r="AR79" s="159"/>
      <c r="AS79" s="159"/>
      <c r="AT79" s="159"/>
      <c r="AU79" s="159"/>
      <c r="AV79" s="159"/>
      <c r="AW79" s="159"/>
      <c r="AX79" s="159"/>
      <c r="AY79" s="159"/>
      <c r="AZ79" s="159"/>
      <c r="BA79" s="159"/>
      <c r="BB79" s="159"/>
      <c r="BC79" s="159"/>
      <c r="BD79" s="159"/>
      <c r="BE79" s="159"/>
      <c r="BF79" s="159"/>
      <c r="BG79" s="159">
        <f>データ!DT7</f>
        <v>19.3</v>
      </c>
      <c r="BH79" s="159"/>
      <c r="BI79" s="159"/>
      <c r="BJ79" s="159"/>
      <c r="BK79" s="159"/>
      <c r="BL79" s="159"/>
      <c r="BM79" s="159"/>
      <c r="BN79" s="159"/>
      <c r="BO79" s="159"/>
      <c r="BP79" s="159"/>
      <c r="BQ79" s="159"/>
      <c r="BR79" s="159"/>
      <c r="BS79" s="159"/>
      <c r="BT79" s="159"/>
      <c r="BU79" s="159"/>
      <c r="BV79" s="159"/>
      <c r="BW79" s="159"/>
      <c r="BX79" s="159"/>
      <c r="BY79" s="159"/>
      <c r="BZ79" s="159">
        <f>データ!DU7</f>
        <v>26.8</v>
      </c>
      <c r="CA79" s="159"/>
      <c r="CB79" s="159"/>
      <c r="CC79" s="159"/>
      <c r="CD79" s="159"/>
      <c r="CE79" s="159"/>
      <c r="CF79" s="159"/>
      <c r="CG79" s="159"/>
      <c r="CH79" s="159"/>
      <c r="CI79" s="159"/>
      <c r="CJ79" s="159"/>
      <c r="CK79" s="159"/>
      <c r="CL79" s="159"/>
      <c r="CM79" s="159"/>
      <c r="CN79" s="159"/>
      <c r="CO79" s="159"/>
      <c r="CP79" s="159"/>
      <c r="CQ79" s="159"/>
      <c r="CR79" s="159"/>
      <c r="CS79" s="159">
        <f>データ!DV7</f>
        <v>34.200000000000003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17.600000000000001</v>
      </c>
      <c r="EP79" s="159"/>
      <c r="EQ79" s="159"/>
      <c r="ER79" s="159"/>
      <c r="ES79" s="159"/>
      <c r="ET79" s="159"/>
      <c r="EU79" s="159"/>
      <c r="EV79" s="159"/>
      <c r="EW79" s="159"/>
      <c r="EX79" s="159"/>
      <c r="EY79" s="159"/>
      <c r="EZ79" s="159"/>
      <c r="FA79" s="159"/>
      <c r="FB79" s="159"/>
      <c r="FC79" s="159"/>
      <c r="FD79" s="159"/>
      <c r="FE79" s="159"/>
      <c r="FF79" s="159"/>
      <c r="FG79" s="159"/>
      <c r="FH79" s="159">
        <f>データ!ED7</f>
        <v>30.3</v>
      </c>
      <c r="FI79" s="159"/>
      <c r="FJ79" s="159"/>
      <c r="FK79" s="159"/>
      <c r="FL79" s="159"/>
      <c r="FM79" s="159"/>
      <c r="FN79" s="159"/>
      <c r="FO79" s="159"/>
      <c r="FP79" s="159"/>
      <c r="FQ79" s="159"/>
      <c r="FR79" s="159"/>
      <c r="FS79" s="159"/>
      <c r="FT79" s="159"/>
      <c r="FU79" s="159"/>
      <c r="FV79" s="159"/>
      <c r="FW79" s="159"/>
      <c r="FX79" s="159"/>
      <c r="FY79" s="159"/>
      <c r="FZ79" s="159"/>
      <c r="GA79" s="159">
        <f>データ!EE7</f>
        <v>37</v>
      </c>
      <c r="GB79" s="159"/>
      <c r="GC79" s="159"/>
      <c r="GD79" s="159"/>
      <c r="GE79" s="159"/>
      <c r="GF79" s="159"/>
      <c r="GG79" s="159"/>
      <c r="GH79" s="159"/>
      <c r="GI79" s="159"/>
      <c r="GJ79" s="159"/>
      <c r="GK79" s="159"/>
      <c r="GL79" s="159"/>
      <c r="GM79" s="159"/>
      <c r="GN79" s="159"/>
      <c r="GO79" s="159"/>
      <c r="GP79" s="159"/>
      <c r="GQ79" s="159"/>
      <c r="GR79" s="159"/>
      <c r="GS79" s="159"/>
      <c r="GT79" s="159">
        <f>データ!EF7</f>
        <v>49.7</v>
      </c>
      <c r="GU79" s="159"/>
      <c r="GV79" s="159"/>
      <c r="GW79" s="159"/>
      <c r="GX79" s="159"/>
      <c r="GY79" s="159"/>
      <c r="GZ79" s="159"/>
      <c r="HA79" s="159"/>
      <c r="HB79" s="159"/>
      <c r="HC79" s="159"/>
      <c r="HD79" s="159"/>
      <c r="HE79" s="159"/>
      <c r="HF79" s="159"/>
      <c r="HG79" s="159"/>
      <c r="HH79" s="159"/>
      <c r="HI79" s="159"/>
      <c r="HJ79" s="159"/>
      <c r="HK79" s="159"/>
      <c r="HL79" s="159"/>
      <c r="HM79" s="159">
        <f>データ!EG7</f>
        <v>62</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36130084</v>
      </c>
      <c r="JK79" s="160"/>
      <c r="JL79" s="160"/>
      <c r="JM79" s="160"/>
      <c r="JN79" s="160"/>
      <c r="JO79" s="160"/>
      <c r="JP79" s="160"/>
      <c r="JQ79" s="160"/>
      <c r="JR79" s="160"/>
      <c r="JS79" s="160"/>
      <c r="JT79" s="160"/>
      <c r="JU79" s="160"/>
      <c r="JV79" s="160"/>
      <c r="JW79" s="160"/>
      <c r="JX79" s="160"/>
      <c r="JY79" s="160"/>
      <c r="JZ79" s="160"/>
      <c r="KA79" s="160"/>
      <c r="KB79" s="160"/>
      <c r="KC79" s="160">
        <f>データ!EO7</f>
        <v>36271169</v>
      </c>
      <c r="KD79" s="160"/>
      <c r="KE79" s="160"/>
      <c r="KF79" s="160"/>
      <c r="KG79" s="160"/>
      <c r="KH79" s="160"/>
      <c r="KI79" s="160"/>
      <c r="KJ79" s="160"/>
      <c r="KK79" s="160"/>
      <c r="KL79" s="160"/>
      <c r="KM79" s="160"/>
      <c r="KN79" s="160"/>
      <c r="KO79" s="160"/>
      <c r="KP79" s="160"/>
      <c r="KQ79" s="160"/>
      <c r="KR79" s="160"/>
      <c r="KS79" s="160"/>
      <c r="KT79" s="160"/>
      <c r="KU79" s="160"/>
      <c r="KV79" s="160">
        <f>データ!EP7</f>
        <v>37955491</v>
      </c>
      <c r="KW79" s="160"/>
      <c r="KX79" s="160"/>
      <c r="KY79" s="160"/>
      <c r="KZ79" s="160"/>
      <c r="LA79" s="160"/>
      <c r="LB79" s="160"/>
      <c r="LC79" s="160"/>
      <c r="LD79" s="160"/>
      <c r="LE79" s="160"/>
      <c r="LF79" s="160"/>
      <c r="LG79" s="160"/>
      <c r="LH79" s="160"/>
      <c r="LI79" s="160"/>
      <c r="LJ79" s="160"/>
      <c r="LK79" s="160"/>
      <c r="LL79" s="160"/>
      <c r="LM79" s="160"/>
      <c r="LN79" s="160"/>
      <c r="LO79" s="160">
        <f>データ!EQ7</f>
        <v>38161763</v>
      </c>
      <c r="LP79" s="160"/>
      <c r="LQ79" s="160"/>
      <c r="LR79" s="160"/>
      <c r="LS79" s="160"/>
      <c r="LT79" s="160"/>
      <c r="LU79" s="160"/>
      <c r="LV79" s="160"/>
      <c r="LW79" s="160"/>
      <c r="LX79" s="160"/>
      <c r="LY79" s="160"/>
      <c r="LZ79" s="160"/>
      <c r="MA79" s="160"/>
      <c r="MB79" s="160"/>
      <c r="MC79" s="160"/>
      <c r="MD79" s="160"/>
      <c r="ME79" s="160"/>
      <c r="MF79" s="160"/>
      <c r="MG79" s="160"/>
      <c r="MH79" s="160">
        <f>データ!ER7</f>
        <v>38274263</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UzuiXch99I9Jfl1Cm4uELyY7T5kwVSjKnRcaL1JRITE3llegq5cYXjygE/NpRIF4vDrQzmcFMRv/TOLV2zIPQ==" saltValue="Qy/Z5dHoGwkle50CR9T4M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141</v>
      </c>
      <c r="AX5" s="64" t="s">
        <v>142</v>
      </c>
      <c r="AY5" s="64" t="s">
        <v>143</v>
      </c>
      <c r="AZ5" s="64" t="s">
        <v>144</v>
      </c>
      <c r="BA5" s="64" t="s">
        <v>145</v>
      </c>
      <c r="BB5" s="64" t="s">
        <v>146</v>
      </c>
      <c r="BC5" s="64" t="s">
        <v>147</v>
      </c>
      <c r="BD5" s="64" t="s">
        <v>137</v>
      </c>
      <c r="BE5" s="64" t="s">
        <v>148</v>
      </c>
      <c r="BF5" s="64" t="s">
        <v>149</v>
      </c>
      <c r="BG5" s="64" t="s">
        <v>140</v>
      </c>
      <c r="BH5" s="64" t="s">
        <v>150</v>
      </c>
      <c r="BI5" s="64" t="s">
        <v>142</v>
      </c>
      <c r="BJ5" s="64" t="s">
        <v>143</v>
      </c>
      <c r="BK5" s="64" t="s">
        <v>144</v>
      </c>
      <c r="BL5" s="64" t="s">
        <v>145</v>
      </c>
      <c r="BM5" s="64" t="s">
        <v>146</v>
      </c>
      <c r="BN5" s="64" t="s">
        <v>147</v>
      </c>
      <c r="BO5" s="64" t="s">
        <v>137</v>
      </c>
      <c r="BP5" s="64" t="s">
        <v>138</v>
      </c>
      <c r="BQ5" s="64" t="s">
        <v>149</v>
      </c>
      <c r="BR5" s="64" t="s">
        <v>151</v>
      </c>
      <c r="BS5" s="64" t="s">
        <v>150</v>
      </c>
      <c r="BT5" s="64" t="s">
        <v>142</v>
      </c>
      <c r="BU5" s="64" t="s">
        <v>143</v>
      </c>
      <c r="BV5" s="64" t="s">
        <v>144</v>
      </c>
      <c r="BW5" s="64" t="s">
        <v>145</v>
      </c>
      <c r="BX5" s="64" t="s">
        <v>146</v>
      </c>
      <c r="BY5" s="64" t="s">
        <v>147</v>
      </c>
      <c r="BZ5" s="64" t="s">
        <v>137</v>
      </c>
      <c r="CA5" s="64" t="s">
        <v>148</v>
      </c>
      <c r="CB5" s="64" t="s">
        <v>139</v>
      </c>
      <c r="CC5" s="64" t="s">
        <v>151</v>
      </c>
      <c r="CD5" s="64" t="s">
        <v>150</v>
      </c>
      <c r="CE5" s="64" t="s">
        <v>142</v>
      </c>
      <c r="CF5" s="64" t="s">
        <v>143</v>
      </c>
      <c r="CG5" s="64" t="s">
        <v>144</v>
      </c>
      <c r="CH5" s="64" t="s">
        <v>145</v>
      </c>
      <c r="CI5" s="64" t="s">
        <v>146</v>
      </c>
      <c r="CJ5" s="64" t="s">
        <v>147</v>
      </c>
      <c r="CK5" s="64" t="s">
        <v>137</v>
      </c>
      <c r="CL5" s="64" t="s">
        <v>148</v>
      </c>
      <c r="CM5" s="64" t="s">
        <v>149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152</v>
      </c>
      <c r="DH5" s="64" t="s">
        <v>148</v>
      </c>
      <c r="DI5" s="64" t="s">
        <v>139</v>
      </c>
      <c r="DJ5" s="64" t="s">
        <v>151</v>
      </c>
      <c r="DK5" s="64" t="s">
        <v>150</v>
      </c>
      <c r="DL5" s="64" t="s">
        <v>142</v>
      </c>
      <c r="DM5" s="64" t="s">
        <v>143</v>
      </c>
      <c r="DN5" s="64" t="s">
        <v>144</v>
      </c>
      <c r="DO5" s="64" t="s">
        <v>145</v>
      </c>
      <c r="DP5" s="64" t="s">
        <v>146</v>
      </c>
      <c r="DQ5" s="64" t="s">
        <v>147</v>
      </c>
      <c r="DR5" s="64" t="s">
        <v>137</v>
      </c>
      <c r="DS5" s="64" t="s">
        <v>138</v>
      </c>
      <c r="DT5" s="64" t="s">
        <v>139</v>
      </c>
      <c r="DU5" s="64" t="s">
        <v>151</v>
      </c>
      <c r="DV5" s="64" t="s">
        <v>141</v>
      </c>
      <c r="DW5" s="64" t="s">
        <v>142</v>
      </c>
      <c r="DX5" s="64" t="s">
        <v>143</v>
      </c>
      <c r="DY5" s="64" t="s">
        <v>144</v>
      </c>
      <c r="DZ5" s="64" t="s">
        <v>145</v>
      </c>
      <c r="EA5" s="64" t="s">
        <v>146</v>
      </c>
      <c r="EB5" s="64" t="s">
        <v>147</v>
      </c>
      <c r="EC5" s="64" t="s">
        <v>137</v>
      </c>
      <c r="ED5" s="64" t="s">
        <v>138</v>
      </c>
      <c r="EE5" s="64" t="s">
        <v>149</v>
      </c>
      <c r="EF5" s="64" t="s">
        <v>140</v>
      </c>
      <c r="EG5" s="64" t="s">
        <v>141</v>
      </c>
      <c r="EH5" s="64" t="s">
        <v>142</v>
      </c>
      <c r="EI5" s="64" t="s">
        <v>143</v>
      </c>
      <c r="EJ5" s="64" t="s">
        <v>144</v>
      </c>
      <c r="EK5" s="64" t="s">
        <v>145</v>
      </c>
      <c r="EL5" s="64" t="s">
        <v>146</v>
      </c>
      <c r="EM5" s="64" t="s">
        <v>153</v>
      </c>
      <c r="EN5" s="64" t="s">
        <v>137</v>
      </c>
      <c r="EO5" s="64" t="s">
        <v>138</v>
      </c>
      <c r="EP5" s="64" t="s">
        <v>149</v>
      </c>
      <c r="EQ5" s="64" t="s">
        <v>140</v>
      </c>
      <c r="ER5" s="64" t="s">
        <v>150</v>
      </c>
      <c r="ES5" s="64" t="s">
        <v>142</v>
      </c>
      <c r="ET5" s="64" t="s">
        <v>143</v>
      </c>
      <c r="EU5" s="64" t="s">
        <v>144</v>
      </c>
      <c r="EV5" s="64" t="s">
        <v>145</v>
      </c>
      <c r="EW5" s="64" t="s">
        <v>146</v>
      </c>
      <c r="EX5" s="64" t="s">
        <v>147</v>
      </c>
    </row>
    <row r="6" spans="1:154" s="69" customFormat="1" x14ac:dyDescent="0.15">
      <c r="A6" s="50" t="s">
        <v>154</v>
      </c>
      <c r="B6" s="65">
        <f>B8</f>
        <v>2018</v>
      </c>
      <c r="C6" s="65">
        <f t="shared" ref="C6:M6" si="2">C8</f>
        <v>232203</v>
      </c>
      <c r="D6" s="65">
        <f t="shared" si="2"/>
        <v>46</v>
      </c>
      <c r="E6" s="65">
        <f t="shared" si="2"/>
        <v>6</v>
      </c>
      <c r="F6" s="65">
        <f t="shared" si="2"/>
        <v>0</v>
      </c>
      <c r="G6" s="65">
        <f t="shared" si="2"/>
        <v>1</v>
      </c>
      <c r="H6" s="163" t="str">
        <f>IF(H8&lt;&gt;I8,H8,"")&amp;IF(I8&lt;&gt;J8,I8,"")&amp;"　"&amp;J8</f>
        <v>愛知県稲沢市　稲沢市民病院</v>
      </c>
      <c r="I6" s="164"/>
      <c r="J6" s="165"/>
      <c r="K6" s="65" t="str">
        <f t="shared" si="2"/>
        <v>条例全部</v>
      </c>
      <c r="L6" s="65" t="str">
        <f t="shared" si="2"/>
        <v>病院事業</v>
      </c>
      <c r="M6" s="65" t="str">
        <f t="shared" si="2"/>
        <v>一般病院</v>
      </c>
      <c r="N6" s="65" t="str">
        <f>N8</f>
        <v>300床以上～400床未満</v>
      </c>
      <c r="O6" s="65" t="str">
        <f>O8</f>
        <v>民間企業出身</v>
      </c>
      <c r="P6" s="65" t="str">
        <f>P8</f>
        <v>直営</v>
      </c>
      <c r="Q6" s="66">
        <f t="shared" ref="Q6:AG6" si="3">Q8</f>
        <v>17</v>
      </c>
      <c r="R6" s="65" t="str">
        <f t="shared" si="3"/>
        <v>対象</v>
      </c>
      <c r="S6" s="65" t="str">
        <f t="shared" si="3"/>
        <v>ド 訓</v>
      </c>
      <c r="T6" s="65" t="str">
        <f t="shared" si="3"/>
        <v>救 臨 輪</v>
      </c>
      <c r="U6" s="66">
        <f>U8</f>
        <v>137069</v>
      </c>
      <c r="V6" s="66">
        <f>V8</f>
        <v>27142</v>
      </c>
      <c r="W6" s="65" t="str">
        <f>W8</f>
        <v>非該当</v>
      </c>
      <c r="X6" s="65" t="str">
        <f t="shared" si="3"/>
        <v>７：１</v>
      </c>
      <c r="Y6" s="66">
        <f t="shared" si="3"/>
        <v>320</v>
      </c>
      <c r="Z6" s="66" t="str">
        <f t="shared" si="3"/>
        <v>-</v>
      </c>
      <c r="AA6" s="66" t="str">
        <f t="shared" si="3"/>
        <v>-</v>
      </c>
      <c r="AB6" s="66" t="str">
        <f t="shared" si="3"/>
        <v>-</v>
      </c>
      <c r="AC6" s="66" t="str">
        <f t="shared" si="3"/>
        <v>-</v>
      </c>
      <c r="AD6" s="66">
        <f t="shared" si="3"/>
        <v>320</v>
      </c>
      <c r="AE6" s="66">
        <f t="shared" si="3"/>
        <v>274</v>
      </c>
      <c r="AF6" s="66" t="str">
        <f t="shared" si="3"/>
        <v>-</v>
      </c>
      <c r="AG6" s="66">
        <f t="shared" si="3"/>
        <v>274</v>
      </c>
      <c r="AH6" s="67">
        <f>IF(AH8="-",NA(),AH8)</f>
        <v>95.4</v>
      </c>
      <c r="AI6" s="67">
        <f t="shared" ref="AI6:AQ6" si="4">IF(AI8="-",NA(),AI8)</f>
        <v>89.9</v>
      </c>
      <c r="AJ6" s="67">
        <f t="shared" si="4"/>
        <v>95.8</v>
      </c>
      <c r="AK6" s="67">
        <f t="shared" si="4"/>
        <v>91.8</v>
      </c>
      <c r="AL6" s="67">
        <f t="shared" si="4"/>
        <v>95</v>
      </c>
      <c r="AM6" s="67">
        <f t="shared" si="4"/>
        <v>97.7</v>
      </c>
      <c r="AN6" s="67">
        <f t="shared" si="4"/>
        <v>98</v>
      </c>
      <c r="AO6" s="67">
        <f t="shared" si="4"/>
        <v>97.2</v>
      </c>
      <c r="AP6" s="67">
        <f t="shared" si="4"/>
        <v>97</v>
      </c>
      <c r="AQ6" s="67">
        <f t="shared" si="4"/>
        <v>97.8</v>
      </c>
      <c r="AR6" s="67" t="str">
        <f>IF(AR8="-","【-】","【"&amp;SUBSTITUTE(TEXT(AR8,"#,##0.0"),"-","△")&amp;"】")</f>
        <v>【98.8】</v>
      </c>
      <c r="AS6" s="67">
        <f>IF(AS8="-",NA(),AS8)</f>
        <v>79.599999999999994</v>
      </c>
      <c r="AT6" s="67">
        <f t="shared" ref="AT6:BB6" si="5">IF(AT8="-",NA(),AT8)</f>
        <v>79.7</v>
      </c>
      <c r="AU6" s="67">
        <f t="shared" si="5"/>
        <v>82.5</v>
      </c>
      <c r="AV6" s="67">
        <f t="shared" si="5"/>
        <v>77.7</v>
      </c>
      <c r="AW6" s="67">
        <f t="shared" si="5"/>
        <v>79.8</v>
      </c>
      <c r="AX6" s="67">
        <f t="shared" si="5"/>
        <v>90.2</v>
      </c>
      <c r="AY6" s="67">
        <f t="shared" si="5"/>
        <v>91.1</v>
      </c>
      <c r="AZ6" s="67">
        <f t="shared" si="5"/>
        <v>90.1</v>
      </c>
      <c r="BA6" s="67">
        <f t="shared" si="5"/>
        <v>89.6</v>
      </c>
      <c r="BB6" s="67">
        <f t="shared" si="5"/>
        <v>89.7</v>
      </c>
      <c r="BC6" s="67" t="str">
        <f>IF(BC8="-","【-】","【"&amp;SUBSTITUTE(TEXT(BC8,"#,##0.0"),"-","△")&amp;"】")</f>
        <v>【89.7】</v>
      </c>
      <c r="BD6" s="67">
        <f>IF(BD8="-",NA(),BD8)</f>
        <v>193.4</v>
      </c>
      <c r="BE6" s="67">
        <f t="shared" ref="BE6:BM6" si="6">IF(BE8="-",NA(),BE8)</f>
        <v>35.1</v>
      </c>
      <c r="BF6" s="67">
        <f t="shared" si="6"/>
        <v>38.700000000000003</v>
      </c>
      <c r="BG6" s="67">
        <f t="shared" si="6"/>
        <v>49.4</v>
      </c>
      <c r="BH6" s="67">
        <f t="shared" si="6"/>
        <v>51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43.8</v>
      </c>
      <c r="BP6" s="67">
        <f t="shared" ref="BP6:BX6" si="7">IF(BP8="-",NA(),BP8)</f>
        <v>54.6</v>
      </c>
      <c r="BQ6" s="67">
        <f t="shared" si="7"/>
        <v>60.1</v>
      </c>
      <c r="BR6" s="67">
        <f t="shared" si="7"/>
        <v>57</v>
      </c>
      <c r="BS6" s="67">
        <f t="shared" si="7"/>
        <v>59</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44868</v>
      </c>
      <c r="CA6" s="68">
        <f t="shared" ref="CA6:CI6" si="8">IF(CA8="-",NA(),CA8)</f>
        <v>49039</v>
      </c>
      <c r="CB6" s="68">
        <f t="shared" si="8"/>
        <v>49176</v>
      </c>
      <c r="CC6" s="68">
        <f t="shared" si="8"/>
        <v>49345</v>
      </c>
      <c r="CD6" s="68">
        <f t="shared" si="8"/>
        <v>51701</v>
      </c>
      <c r="CE6" s="68">
        <f t="shared" si="8"/>
        <v>48921</v>
      </c>
      <c r="CF6" s="68">
        <f t="shared" si="8"/>
        <v>50413</v>
      </c>
      <c r="CG6" s="68">
        <f t="shared" si="8"/>
        <v>50510</v>
      </c>
      <c r="CH6" s="68">
        <f t="shared" si="8"/>
        <v>50958</v>
      </c>
      <c r="CI6" s="68">
        <f t="shared" si="8"/>
        <v>52405</v>
      </c>
      <c r="CJ6" s="67" t="str">
        <f>IF(CJ8="-","【-】","【"&amp;SUBSTITUTE(TEXT(CJ8,"#,##0"),"-","△")&amp;"】")</f>
        <v>【52,412】</v>
      </c>
      <c r="CK6" s="68">
        <f>IF(CK8="-",NA(),CK8)</f>
        <v>10220</v>
      </c>
      <c r="CL6" s="68">
        <f t="shared" ref="CL6:CT6" si="9">IF(CL8="-",NA(),CL8)</f>
        <v>10246</v>
      </c>
      <c r="CM6" s="68">
        <f t="shared" si="9"/>
        <v>10693</v>
      </c>
      <c r="CN6" s="68">
        <f t="shared" si="9"/>
        <v>11155</v>
      </c>
      <c r="CO6" s="68">
        <f t="shared" si="9"/>
        <v>11435</v>
      </c>
      <c r="CP6" s="68">
        <f t="shared" si="9"/>
        <v>12272</v>
      </c>
      <c r="CQ6" s="68">
        <f t="shared" si="9"/>
        <v>13096</v>
      </c>
      <c r="CR6" s="68">
        <f t="shared" si="9"/>
        <v>13552</v>
      </c>
      <c r="CS6" s="68">
        <f t="shared" si="9"/>
        <v>13792</v>
      </c>
      <c r="CT6" s="68">
        <f t="shared" si="9"/>
        <v>14290</v>
      </c>
      <c r="CU6" s="67" t="str">
        <f>IF(CU8="-","【-】","【"&amp;SUBSTITUTE(TEXT(CU8,"#,##0"),"-","△")&amp;"】")</f>
        <v>【14,708】</v>
      </c>
      <c r="CV6" s="67">
        <f>IF(CV8="-",NA(),CV8)</f>
        <v>69.8</v>
      </c>
      <c r="CW6" s="67">
        <f t="shared" ref="CW6:DE6" si="10">IF(CW8="-",NA(),CW8)</f>
        <v>64.099999999999994</v>
      </c>
      <c r="CX6" s="67">
        <f t="shared" si="10"/>
        <v>62.7</v>
      </c>
      <c r="CY6" s="67">
        <f t="shared" si="10"/>
        <v>67</v>
      </c>
      <c r="CZ6" s="67">
        <f t="shared" si="10"/>
        <v>65.8</v>
      </c>
      <c r="DA6" s="67">
        <f t="shared" si="10"/>
        <v>55.6</v>
      </c>
      <c r="DB6" s="67">
        <f t="shared" si="10"/>
        <v>54.8</v>
      </c>
      <c r="DC6" s="67">
        <f t="shared" si="10"/>
        <v>55.8</v>
      </c>
      <c r="DD6" s="67">
        <f t="shared" si="10"/>
        <v>56.1</v>
      </c>
      <c r="DE6" s="67">
        <f t="shared" si="10"/>
        <v>56</v>
      </c>
      <c r="DF6" s="67" t="str">
        <f>IF(DF8="-","【-】","【"&amp;SUBSTITUTE(TEXT(DF8,"#,##0.0"),"-","△")&amp;"】")</f>
        <v>【54.8】</v>
      </c>
      <c r="DG6" s="67">
        <f>IF(DG8="-",NA(),DG8)</f>
        <v>21.7</v>
      </c>
      <c r="DH6" s="67">
        <f t="shared" ref="DH6:DP6" si="11">IF(DH8="-",NA(),DH8)</f>
        <v>20.7</v>
      </c>
      <c r="DI6" s="67">
        <f t="shared" si="11"/>
        <v>20.8</v>
      </c>
      <c r="DJ6" s="67">
        <f t="shared" si="11"/>
        <v>21.4</v>
      </c>
      <c r="DK6" s="67">
        <f t="shared" si="11"/>
        <v>20.3</v>
      </c>
      <c r="DL6" s="67">
        <f t="shared" si="11"/>
        <v>23.2</v>
      </c>
      <c r="DM6" s="67">
        <f t="shared" si="11"/>
        <v>23.9</v>
      </c>
      <c r="DN6" s="67">
        <f t="shared" si="11"/>
        <v>23.8</v>
      </c>
      <c r="DO6" s="67">
        <f t="shared" si="11"/>
        <v>23.9</v>
      </c>
      <c r="DP6" s="67">
        <f t="shared" si="11"/>
        <v>23.6</v>
      </c>
      <c r="DQ6" s="67" t="str">
        <f>IF(DQ8="-","【-】","【"&amp;SUBSTITUTE(TEXT(DQ8,"#,##0.0"),"-","△")&amp;"】")</f>
        <v>【24.3】</v>
      </c>
      <c r="DR6" s="67">
        <f>IF(DR8="-",NA(),DR8)</f>
        <v>6.1</v>
      </c>
      <c r="DS6" s="67">
        <f t="shared" ref="DS6:EA6" si="12">IF(DS8="-",NA(),DS8)</f>
        <v>13.3</v>
      </c>
      <c r="DT6" s="67">
        <f t="shared" si="12"/>
        <v>19.3</v>
      </c>
      <c r="DU6" s="67">
        <f t="shared" si="12"/>
        <v>26.8</v>
      </c>
      <c r="DV6" s="67">
        <f t="shared" si="12"/>
        <v>34.200000000000003</v>
      </c>
      <c r="DW6" s="67">
        <f t="shared" si="12"/>
        <v>48.9</v>
      </c>
      <c r="DX6" s="67">
        <f t="shared" si="12"/>
        <v>50.3</v>
      </c>
      <c r="DY6" s="67">
        <f t="shared" si="12"/>
        <v>49.8</v>
      </c>
      <c r="DZ6" s="67">
        <f t="shared" si="12"/>
        <v>50.9</v>
      </c>
      <c r="EA6" s="67">
        <f t="shared" si="12"/>
        <v>51.9</v>
      </c>
      <c r="EB6" s="67" t="str">
        <f>IF(EB8="-","【-】","【"&amp;SUBSTITUTE(TEXT(EB8,"#,##0.0"),"-","△")&amp;"】")</f>
        <v>【52.5】</v>
      </c>
      <c r="EC6" s="67">
        <f>IF(EC8="-",NA(),EC8)</f>
        <v>17.600000000000001</v>
      </c>
      <c r="ED6" s="67">
        <f t="shared" ref="ED6:EL6" si="13">IF(ED8="-",NA(),ED8)</f>
        <v>30.3</v>
      </c>
      <c r="EE6" s="67">
        <f t="shared" si="13"/>
        <v>37</v>
      </c>
      <c r="EF6" s="67">
        <f t="shared" si="13"/>
        <v>49.7</v>
      </c>
      <c r="EG6" s="67">
        <f t="shared" si="13"/>
        <v>62</v>
      </c>
      <c r="EH6" s="67">
        <f t="shared" si="13"/>
        <v>65.400000000000006</v>
      </c>
      <c r="EI6" s="67">
        <f t="shared" si="13"/>
        <v>65.7</v>
      </c>
      <c r="EJ6" s="67">
        <f t="shared" si="13"/>
        <v>65</v>
      </c>
      <c r="EK6" s="67">
        <f t="shared" si="13"/>
        <v>66.8</v>
      </c>
      <c r="EL6" s="67">
        <f t="shared" si="13"/>
        <v>68.2</v>
      </c>
      <c r="EM6" s="67" t="str">
        <f>IF(EM8="-","【-】","【"&amp;SUBSTITUTE(TEXT(EM8,"#,##0.0"),"-","△")&amp;"】")</f>
        <v>【68.8】</v>
      </c>
      <c r="EN6" s="68">
        <f>IF(EN8="-",NA(),EN8)</f>
        <v>36130084</v>
      </c>
      <c r="EO6" s="68">
        <f t="shared" ref="EO6:EW6" si="14">IF(EO8="-",NA(),EO8)</f>
        <v>36271169</v>
      </c>
      <c r="EP6" s="68">
        <f t="shared" si="14"/>
        <v>37955491</v>
      </c>
      <c r="EQ6" s="68">
        <f t="shared" si="14"/>
        <v>38161763</v>
      </c>
      <c r="ER6" s="68">
        <f t="shared" si="14"/>
        <v>38274263</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232203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民間企業出身</v>
      </c>
      <c r="P7" s="65" t="str">
        <f>P8</f>
        <v>直営</v>
      </c>
      <c r="Q7" s="66">
        <f t="shared" si="15"/>
        <v>17</v>
      </c>
      <c r="R7" s="65" t="str">
        <f t="shared" si="15"/>
        <v>対象</v>
      </c>
      <c r="S7" s="65" t="str">
        <f t="shared" si="15"/>
        <v>ド 訓</v>
      </c>
      <c r="T7" s="65" t="str">
        <f t="shared" si="15"/>
        <v>救 臨 輪</v>
      </c>
      <c r="U7" s="66">
        <f>U8</f>
        <v>137069</v>
      </c>
      <c r="V7" s="66">
        <f>V8</f>
        <v>27142</v>
      </c>
      <c r="W7" s="65" t="str">
        <f>W8</f>
        <v>非該当</v>
      </c>
      <c r="X7" s="65" t="str">
        <f t="shared" si="15"/>
        <v>７：１</v>
      </c>
      <c r="Y7" s="66">
        <f t="shared" si="15"/>
        <v>320</v>
      </c>
      <c r="Z7" s="66" t="str">
        <f t="shared" si="15"/>
        <v>-</v>
      </c>
      <c r="AA7" s="66" t="str">
        <f t="shared" si="15"/>
        <v>-</v>
      </c>
      <c r="AB7" s="66" t="str">
        <f t="shared" si="15"/>
        <v>-</v>
      </c>
      <c r="AC7" s="66" t="str">
        <f t="shared" si="15"/>
        <v>-</v>
      </c>
      <c r="AD7" s="66">
        <f t="shared" si="15"/>
        <v>320</v>
      </c>
      <c r="AE7" s="66">
        <f t="shared" si="15"/>
        <v>274</v>
      </c>
      <c r="AF7" s="66" t="str">
        <f t="shared" si="15"/>
        <v>-</v>
      </c>
      <c r="AG7" s="66">
        <f t="shared" si="15"/>
        <v>274</v>
      </c>
      <c r="AH7" s="67">
        <f>AH8</f>
        <v>95.4</v>
      </c>
      <c r="AI7" s="67">
        <f t="shared" ref="AI7:AQ7" si="16">AI8</f>
        <v>89.9</v>
      </c>
      <c r="AJ7" s="67">
        <f t="shared" si="16"/>
        <v>95.8</v>
      </c>
      <c r="AK7" s="67">
        <f t="shared" si="16"/>
        <v>91.8</v>
      </c>
      <c r="AL7" s="67">
        <f t="shared" si="16"/>
        <v>95</v>
      </c>
      <c r="AM7" s="67">
        <f t="shared" si="16"/>
        <v>97.7</v>
      </c>
      <c r="AN7" s="67">
        <f t="shared" si="16"/>
        <v>98</v>
      </c>
      <c r="AO7" s="67">
        <f t="shared" si="16"/>
        <v>97.2</v>
      </c>
      <c r="AP7" s="67">
        <f t="shared" si="16"/>
        <v>97</v>
      </c>
      <c r="AQ7" s="67">
        <f t="shared" si="16"/>
        <v>97.8</v>
      </c>
      <c r="AR7" s="67"/>
      <c r="AS7" s="67">
        <f>AS8</f>
        <v>79.599999999999994</v>
      </c>
      <c r="AT7" s="67">
        <f t="shared" ref="AT7:BB7" si="17">AT8</f>
        <v>79.7</v>
      </c>
      <c r="AU7" s="67">
        <f t="shared" si="17"/>
        <v>82.5</v>
      </c>
      <c r="AV7" s="67">
        <f t="shared" si="17"/>
        <v>77.7</v>
      </c>
      <c r="AW7" s="67">
        <f t="shared" si="17"/>
        <v>79.8</v>
      </c>
      <c r="AX7" s="67">
        <f t="shared" si="17"/>
        <v>90.2</v>
      </c>
      <c r="AY7" s="67">
        <f t="shared" si="17"/>
        <v>91.1</v>
      </c>
      <c r="AZ7" s="67">
        <f t="shared" si="17"/>
        <v>90.1</v>
      </c>
      <c r="BA7" s="67">
        <f t="shared" si="17"/>
        <v>89.6</v>
      </c>
      <c r="BB7" s="67">
        <f t="shared" si="17"/>
        <v>89.7</v>
      </c>
      <c r="BC7" s="67"/>
      <c r="BD7" s="67">
        <f>BD8</f>
        <v>193.4</v>
      </c>
      <c r="BE7" s="67">
        <f t="shared" ref="BE7:BM7" si="18">BE8</f>
        <v>35.1</v>
      </c>
      <c r="BF7" s="67">
        <f t="shared" si="18"/>
        <v>38.700000000000003</v>
      </c>
      <c r="BG7" s="67">
        <f t="shared" si="18"/>
        <v>49.4</v>
      </c>
      <c r="BH7" s="67">
        <f t="shared" si="18"/>
        <v>51</v>
      </c>
      <c r="BI7" s="67">
        <f t="shared" si="18"/>
        <v>80.7</v>
      </c>
      <c r="BJ7" s="67">
        <f t="shared" si="18"/>
        <v>73.099999999999994</v>
      </c>
      <c r="BK7" s="67">
        <f t="shared" si="18"/>
        <v>76.3</v>
      </c>
      <c r="BL7" s="67">
        <f t="shared" si="18"/>
        <v>80.7</v>
      </c>
      <c r="BM7" s="67">
        <f t="shared" si="18"/>
        <v>75.900000000000006</v>
      </c>
      <c r="BN7" s="67"/>
      <c r="BO7" s="67">
        <f>BO8</f>
        <v>43.8</v>
      </c>
      <c r="BP7" s="67">
        <f t="shared" ref="BP7:BX7" si="19">BP8</f>
        <v>54.6</v>
      </c>
      <c r="BQ7" s="67">
        <f t="shared" si="19"/>
        <v>60.1</v>
      </c>
      <c r="BR7" s="67">
        <f t="shared" si="19"/>
        <v>57</v>
      </c>
      <c r="BS7" s="67">
        <f t="shared" si="19"/>
        <v>59</v>
      </c>
      <c r="BT7" s="67">
        <f t="shared" si="19"/>
        <v>70.599999999999994</v>
      </c>
      <c r="BU7" s="67">
        <f t="shared" si="19"/>
        <v>71.3</v>
      </c>
      <c r="BV7" s="67">
        <f t="shared" si="19"/>
        <v>72.599999999999994</v>
      </c>
      <c r="BW7" s="67">
        <f t="shared" si="19"/>
        <v>73.5</v>
      </c>
      <c r="BX7" s="67">
        <f t="shared" si="19"/>
        <v>74.099999999999994</v>
      </c>
      <c r="BY7" s="67"/>
      <c r="BZ7" s="68">
        <f>BZ8</f>
        <v>44868</v>
      </c>
      <c r="CA7" s="68">
        <f t="shared" ref="CA7:CI7" si="20">CA8</f>
        <v>49039</v>
      </c>
      <c r="CB7" s="68">
        <f t="shared" si="20"/>
        <v>49176</v>
      </c>
      <c r="CC7" s="68">
        <f t="shared" si="20"/>
        <v>49345</v>
      </c>
      <c r="CD7" s="68">
        <f t="shared" si="20"/>
        <v>51701</v>
      </c>
      <c r="CE7" s="68">
        <f t="shared" si="20"/>
        <v>48921</v>
      </c>
      <c r="CF7" s="68">
        <f t="shared" si="20"/>
        <v>50413</v>
      </c>
      <c r="CG7" s="68">
        <f t="shared" si="20"/>
        <v>50510</v>
      </c>
      <c r="CH7" s="68">
        <f t="shared" si="20"/>
        <v>50958</v>
      </c>
      <c r="CI7" s="68">
        <f t="shared" si="20"/>
        <v>52405</v>
      </c>
      <c r="CJ7" s="67"/>
      <c r="CK7" s="68">
        <f>CK8</f>
        <v>10220</v>
      </c>
      <c r="CL7" s="68">
        <f t="shared" ref="CL7:CT7" si="21">CL8</f>
        <v>10246</v>
      </c>
      <c r="CM7" s="68">
        <f t="shared" si="21"/>
        <v>10693</v>
      </c>
      <c r="CN7" s="68">
        <f t="shared" si="21"/>
        <v>11155</v>
      </c>
      <c r="CO7" s="68">
        <f t="shared" si="21"/>
        <v>11435</v>
      </c>
      <c r="CP7" s="68">
        <f t="shared" si="21"/>
        <v>12272</v>
      </c>
      <c r="CQ7" s="68">
        <f t="shared" si="21"/>
        <v>13096</v>
      </c>
      <c r="CR7" s="68">
        <f t="shared" si="21"/>
        <v>13552</v>
      </c>
      <c r="CS7" s="68">
        <f t="shared" si="21"/>
        <v>13792</v>
      </c>
      <c r="CT7" s="68">
        <f t="shared" si="21"/>
        <v>14290</v>
      </c>
      <c r="CU7" s="67"/>
      <c r="CV7" s="67">
        <f>CV8</f>
        <v>69.8</v>
      </c>
      <c r="CW7" s="67">
        <f t="shared" ref="CW7:DE7" si="22">CW8</f>
        <v>64.099999999999994</v>
      </c>
      <c r="CX7" s="67">
        <f t="shared" si="22"/>
        <v>62.7</v>
      </c>
      <c r="CY7" s="67">
        <f t="shared" si="22"/>
        <v>67</v>
      </c>
      <c r="CZ7" s="67">
        <f t="shared" si="22"/>
        <v>65.8</v>
      </c>
      <c r="DA7" s="67">
        <f t="shared" si="22"/>
        <v>55.6</v>
      </c>
      <c r="DB7" s="67">
        <f t="shared" si="22"/>
        <v>54.8</v>
      </c>
      <c r="DC7" s="67">
        <f t="shared" si="22"/>
        <v>55.8</v>
      </c>
      <c r="DD7" s="67">
        <f t="shared" si="22"/>
        <v>56.1</v>
      </c>
      <c r="DE7" s="67">
        <f t="shared" si="22"/>
        <v>56</v>
      </c>
      <c r="DF7" s="67"/>
      <c r="DG7" s="67">
        <f>DG8</f>
        <v>21.7</v>
      </c>
      <c r="DH7" s="67">
        <f t="shared" ref="DH7:DP7" si="23">DH8</f>
        <v>20.7</v>
      </c>
      <c r="DI7" s="67">
        <f t="shared" si="23"/>
        <v>20.8</v>
      </c>
      <c r="DJ7" s="67">
        <f t="shared" si="23"/>
        <v>21.4</v>
      </c>
      <c r="DK7" s="67">
        <f t="shared" si="23"/>
        <v>20.3</v>
      </c>
      <c r="DL7" s="67">
        <f t="shared" si="23"/>
        <v>23.2</v>
      </c>
      <c r="DM7" s="67">
        <f t="shared" si="23"/>
        <v>23.9</v>
      </c>
      <c r="DN7" s="67">
        <f t="shared" si="23"/>
        <v>23.8</v>
      </c>
      <c r="DO7" s="67">
        <f t="shared" si="23"/>
        <v>23.9</v>
      </c>
      <c r="DP7" s="67">
        <f t="shared" si="23"/>
        <v>23.6</v>
      </c>
      <c r="DQ7" s="67"/>
      <c r="DR7" s="67">
        <f>DR8</f>
        <v>6.1</v>
      </c>
      <c r="DS7" s="67">
        <f t="shared" ref="DS7:EA7" si="24">DS8</f>
        <v>13.3</v>
      </c>
      <c r="DT7" s="67">
        <f t="shared" si="24"/>
        <v>19.3</v>
      </c>
      <c r="DU7" s="67">
        <f t="shared" si="24"/>
        <v>26.8</v>
      </c>
      <c r="DV7" s="67">
        <f t="shared" si="24"/>
        <v>34.200000000000003</v>
      </c>
      <c r="DW7" s="67">
        <f t="shared" si="24"/>
        <v>48.9</v>
      </c>
      <c r="DX7" s="67">
        <f t="shared" si="24"/>
        <v>50.3</v>
      </c>
      <c r="DY7" s="67">
        <f t="shared" si="24"/>
        <v>49.8</v>
      </c>
      <c r="DZ7" s="67">
        <f t="shared" si="24"/>
        <v>50.9</v>
      </c>
      <c r="EA7" s="67">
        <f t="shared" si="24"/>
        <v>51.9</v>
      </c>
      <c r="EB7" s="67"/>
      <c r="EC7" s="67">
        <f>EC8</f>
        <v>17.600000000000001</v>
      </c>
      <c r="ED7" s="67">
        <f t="shared" ref="ED7:EL7" si="25">ED8</f>
        <v>30.3</v>
      </c>
      <c r="EE7" s="67">
        <f t="shared" si="25"/>
        <v>37</v>
      </c>
      <c r="EF7" s="67">
        <f t="shared" si="25"/>
        <v>49.7</v>
      </c>
      <c r="EG7" s="67">
        <f t="shared" si="25"/>
        <v>62</v>
      </c>
      <c r="EH7" s="67">
        <f t="shared" si="25"/>
        <v>65.400000000000006</v>
      </c>
      <c r="EI7" s="67">
        <f t="shared" si="25"/>
        <v>65.7</v>
      </c>
      <c r="EJ7" s="67">
        <f t="shared" si="25"/>
        <v>65</v>
      </c>
      <c r="EK7" s="67">
        <f t="shared" si="25"/>
        <v>66.8</v>
      </c>
      <c r="EL7" s="67">
        <f t="shared" si="25"/>
        <v>68.2</v>
      </c>
      <c r="EM7" s="67"/>
      <c r="EN7" s="68">
        <f>EN8</f>
        <v>36130084</v>
      </c>
      <c r="EO7" s="68">
        <f t="shared" ref="EO7:EW7" si="26">EO8</f>
        <v>36271169</v>
      </c>
      <c r="EP7" s="68">
        <f t="shared" si="26"/>
        <v>37955491</v>
      </c>
      <c r="EQ7" s="68">
        <f t="shared" si="26"/>
        <v>38161763</v>
      </c>
      <c r="ER7" s="68">
        <f t="shared" si="26"/>
        <v>38274263</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232203</v>
      </c>
      <c r="D8" s="70">
        <v>46</v>
      </c>
      <c r="E8" s="70">
        <v>6</v>
      </c>
      <c r="F8" s="70">
        <v>0</v>
      </c>
      <c r="G8" s="70">
        <v>1</v>
      </c>
      <c r="H8" s="70" t="s">
        <v>156</v>
      </c>
      <c r="I8" s="70" t="s">
        <v>157</v>
      </c>
      <c r="J8" s="70" t="s">
        <v>158</v>
      </c>
      <c r="K8" s="70" t="s">
        <v>159</v>
      </c>
      <c r="L8" s="70" t="s">
        <v>160</v>
      </c>
      <c r="M8" s="70" t="s">
        <v>161</v>
      </c>
      <c r="N8" s="70" t="s">
        <v>162</v>
      </c>
      <c r="O8" s="70" t="s">
        <v>163</v>
      </c>
      <c r="P8" s="70" t="s">
        <v>164</v>
      </c>
      <c r="Q8" s="71">
        <v>17</v>
      </c>
      <c r="R8" s="70" t="s">
        <v>165</v>
      </c>
      <c r="S8" s="70" t="s">
        <v>166</v>
      </c>
      <c r="T8" s="70" t="s">
        <v>167</v>
      </c>
      <c r="U8" s="71">
        <v>137069</v>
      </c>
      <c r="V8" s="71">
        <v>27142</v>
      </c>
      <c r="W8" s="70" t="s">
        <v>168</v>
      </c>
      <c r="X8" s="72" t="s">
        <v>169</v>
      </c>
      <c r="Y8" s="71">
        <v>320</v>
      </c>
      <c r="Z8" s="71" t="s">
        <v>38</v>
      </c>
      <c r="AA8" s="71" t="s">
        <v>38</v>
      </c>
      <c r="AB8" s="71" t="s">
        <v>38</v>
      </c>
      <c r="AC8" s="71" t="s">
        <v>38</v>
      </c>
      <c r="AD8" s="71">
        <v>320</v>
      </c>
      <c r="AE8" s="71">
        <v>274</v>
      </c>
      <c r="AF8" s="71" t="s">
        <v>38</v>
      </c>
      <c r="AG8" s="71">
        <v>274</v>
      </c>
      <c r="AH8" s="73">
        <v>95.4</v>
      </c>
      <c r="AI8" s="73">
        <v>89.9</v>
      </c>
      <c r="AJ8" s="73">
        <v>95.8</v>
      </c>
      <c r="AK8" s="73">
        <v>91.8</v>
      </c>
      <c r="AL8" s="73">
        <v>95</v>
      </c>
      <c r="AM8" s="73">
        <v>97.7</v>
      </c>
      <c r="AN8" s="73">
        <v>98</v>
      </c>
      <c r="AO8" s="73">
        <v>97.2</v>
      </c>
      <c r="AP8" s="73">
        <v>97</v>
      </c>
      <c r="AQ8" s="73">
        <v>97.8</v>
      </c>
      <c r="AR8" s="73">
        <v>98.8</v>
      </c>
      <c r="AS8" s="73">
        <v>79.599999999999994</v>
      </c>
      <c r="AT8" s="73">
        <v>79.7</v>
      </c>
      <c r="AU8" s="73">
        <v>82.5</v>
      </c>
      <c r="AV8" s="73">
        <v>77.7</v>
      </c>
      <c r="AW8" s="73">
        <v>79.8</v>
      </c>
      <c r="AX8" s="73">
        <v>90.2</v>
      </c>
      <c r="AY8" s="73">
        <v>91.1</v>
      </c>
      <c r="AZ8" s="73">
        <v>90.1</v>
      </c>
      <c r="BA8" s="73">
        <v>89.6</v>
      </c>
      <c r="BB8" s="73">
        <v>89.7</v>
      </c>
      <c r="BC8" s="73">
        <v>89.7</v>
      </c>
      <c r="BD8" s="74">
        <v>193.4</v>
      </c>
      <c r="BE8" s="74">
        <v>35.1</v>
      </c>
      <c r="BF8" s="74">
        <v>38.700000000000003</v>
      </c>
      <c r="BG8" s="74">
        <v>49.4</v>
      </c>
      <c r="BH8" s="74">
        <v>51</v>
      </c>
      <c r="BI8" s="74">
        <v>80.7</v>
      </c>
      <c r="BJ8" s="74">
        <v>73.099999999999994</v>
      </c>
      <c r="BK8" s="74">
        <v>76.3</v>
      </c>
      <c r="BL8" s="74">
        <v>80.7</v>
      </c>
      <c r="BM8" s="74">
        <v>75.900000000000006</v>
      </c>
      <c r="BN8" s="74">
        <v>64.099999999999994</v>
      </c>
      <c r="BO8" s="73">
        <v>43.8</v>
      </c>
      <c r="BP8" s="73">
        <v>54.6</v>
      </c>
      <c r="BQ8" s="73">
        <v>60.1</v>
      </c>
      <c r="BR8" s="73">
        <v>57</v>
      </c>
      <c r="BS8" s="73">
        <v>59</v>
      </c>
      <c r="BT8" s="73">
        <v>70.599999999999994</v>
      </c>
      <c r="BU8" s="73">
        <v>71.3</v>
      </c>
      <c r="BV8" s="73">
        <v>72.599999999999994</v>
      </c>
      <c r="BW8" s="73">
        <v>73.5</v>
      </c>
      <c r="BX8" s="73">
        <v>74.099999999999994</v>
      </c>
      <c r="BY8" s="73">
        <v>74.900000000000006</v>
      </c>
      <c r="BZ8" s="74">
        <v>44868</v>
      </c>
      <c r="CA8" s="74">
        <v>49039</v>
      </c>
      <c r="CB8" s="74">
        <v>49176</v>
      </c>
      <c r="CC8" s="74">
        <v>49345</v>
      </c>
      <c r="CD8" s="74">
        <v>51701</v>
      </c>
      <c r="CE8" s="74">
        <v>48921</v>
      </c>
      <c r="CF8" s="74">
        <v>50413</v>
      </c>
      <c r="CG8" s="74">
        <v>50510</v>
      </c>
      <c r="CH8" s="74">
        <v>50958</v>
      </c>
      <c r="CI8" s="74">
        <v>52405</v>
      </c>
      <c r="CJ8" s="73">
        <v>52412</v>
      </c>
      <c r="CK8" s="74">
        <v>10220</v>
      </c>
      <c r="CL8" s="74">
        <v>10246</v>
      </c>
      <c r="CM8" s="74">
        <v>10693</v>
      </c>
      <c r="CN8" s="74">
        <v>11155</v>
      </c>
      <c r="CO8" s="74">
        <v>11435</v>
      </c>
      <c r="CP8" s="74">
        <v>12272</v>
      </c>
      <c r="CQ8" s="74">
        <v>13096</v>
      </c>
      <c r="CR8" s="74">
        <v>13552</v>
      </c>
      <c r="CS8" s="74">
        <v>13792</v>
      </c>
      <c r="CT8" s="74">
        <v>14290</v>
      </c>
      <c r="CU8" s="73">
        <v>14708</v>
      </c>
      <c r="CV8" s="74">
        <v>69.8</v>
      </c>
      <c r="CW8" s="74">
        <v>64.099999999999994</v>
      </c>
      <c r="CX8" s="74">
        <v>62.7</v>
      </c>
      <c r="CY8" s="74">
        <v>67</v>
      </c>
      <c r="CZ8" s="74">
        <v>65.8</v>
      </c>
      <c r="DA8" s="74">
        <v>55.6</v>
      </c>
      <c r="DB8" s="74">
        <v>54.8</v>
      </c>
      <c r="DC8" s="74">
        <v>55.8</v>
      </c>
      <c r="DD8" s="74">
        <v>56.1</v>
      </c>
      <c r="DE8" s="74">
        <v>56</v>
      </c>
      <c r="DF8" s="74">
        <v>54.8</v>
      </c>
      <c r="DG8" s="74">
        <v>21.7</v>
      </c>
      <c r="DH8" s="74">
        <v>20.7</v>
      </c>
      <c r="DI8" s="74">
        <v>20.8</v>
      </c>
      <c r="DJ8" s="74">
        <v>21.4</v>
      </c>
      <c r="DK8" s="74">
        <v>20.3</v>
      </c>
      <c r="DL8" s="74">
        <v>23.2</v>
      </c>
      <c r="DM8" s="74">
        <v>23.9</v>
      </c>
      <c r="DN8" s="74">
        <v>23.8</v>
      </c>
      <c r="DO8" s="74">
        <v>23.9</v>
      </c>
      <c r="DP8" s="74">
        <v>23.6</v>
      </c>
      <c r="DQ8" s="74">
        <v>24.3</v>
      </c>
      <c r="DR8" s="73">
        <v>6.1</v>
      </c>
      <c r="DS8" s="73">
        <v>13.3</v>
      </c>
      <c r="DT8" s="73">
        <v>19.3</v>
      </c>
      <c r="DU8" s="73">
        <v>26.8</v>
      </c>
      <c r="DV8" s="73">
        <v>34.200000000000003</v>
      </c>
      <c r="DW8" s="73">
        <v>48.9</v>
      </c>
      <c r="DX8" s="73">
        <v>50.3</v>
      </c>
      <c r="DY8" s="73">
        <v>49.8</v>
      </c>
      <c r="DZ8" s="73">
        <v>50.9</v>
      </c>
      <c r="EA8" s="73">
        <v>51.9</v>
      </c>
      <c r="EB8" s="73">
        <v>52.5</v>
      </c>
      <c r="EC8" s="73">
        <v>17.600000000000001</v>
      </c>
      <c r="ED8" s="73">
        <v>30.3</v>
      </c>
      <c r="EE8" s="73">
        <v>37</v>
      </c>
      <c r="EF8" s="73">
        <v>49.7</v>
      </c>
      <c r="EG8" s="73">
        <v>62</v>
      </c>
      <c r="EH8" s="73">
        <v>65.400000000000006</v>
      </c>
      <c r="EI8" s="73">
        <v>65.7</v>
      </c>
      <c r="EJ8" s="73">
        <v>65</v>
      </c>
      <c r="EK8" s="73">
        <v>66.8</v>
      </c>
      <c r="EL8" s="73">
        <v>68.2</v>
      </c>
      <c r="EM8" s="73">
        <v>68.8</v>
      </c>
      <c r="EN8" s="74">
        <v>36130084</v>
      </c>
      <c r="EO8" s="74">
        <v>36271169</v>
      </c>
      <c r="EP8" s="74">
        <v>37955491</v>
      </c>
      <c r="EQ8" s="74">
        <v>38161763</v>
      </c>
      <c r="ER8" s="74">
        <v>38274263</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2020-02-18T00:08:41Z</cp:lastPrinted>
  <dcterms:created xsi:type="dcterms:W3CDTF">2019-12-05T07:38:14Z</dcterms:created>
  <dcterms:modified xsi:type="dcterms:W3CDTF">2020-02-18T04:45:36Z</dcterms:modified>
  <cp:category/>
</cp:coreProperties>
</file>