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２特環\20稲沢\"/>
    </mc:Choice>
  </mc:AlternateContent>
  <workbookProtection workbookAlgorithmName="SHA-512" workbookHashValue="9k/mJT2IDCdtRFhbLZo5lcizYGvg3gOqlMKps0ZpZX7jynIcUzyB7RdARnuHfimmS6bXnaYWU4EMxCrfbPlhbA==" workbookSaltValue="sssYfeeIF+U+nrsRiGqrwQ==" workbookSpinCount="100000" lockStructure="1"/>
  <bookViews>
    <workbookView xWindow="0" yWindow="0" windowWidth="28800" windowHeight="115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B10" i="4" s="1"/>
  <c r="M6" i="5"/>
  <c r="AD8" i="4" s="1"/>
  <c r="L6" i="5"/>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F85" i="4"/>
  <c r="BB10" i="4"/>
  <c r="AT10" i="4"/>
  <c r="AL10" i="4"/>
  <c r="AD10" i="4"/>
  <c r="P10" i="4"/>
  <c r="AT8" i="4"/>
  <c r="W8" i="4"/>
  <c r="I8"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<sst xmlns="http://schemas.openxmlformats.org/spreadsheetml/2006/main" count="228" uniqueCount="111">
  <si>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</si>
  <si>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</si>
  <si>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</si>
  <si>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</si>
  <si>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</si>
  <si>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</si>
  <si>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</si>
  <si>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</si>
  <si>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</si>
  <si>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</si>
  <si>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</si>
  <si>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</si>
  <si>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</si>
  <si>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</si>
  <si>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</si>
  <si>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</si>
  <si>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</si>
  <si>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</si>
  <si>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</si>
  <si>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</si>
  <si>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</si>
  <si>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</si>
  <si>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</si>
  <si>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</si>
  <si>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</si>
  <si>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</si>
  <si>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</si>
  <si>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</si>
  <si>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</si>
  <si>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</si>
  <si>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</si>
  <si>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</si>
  <si>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</si>
  <si>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</si>
  <si>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</si>
  <si>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</si>
  <si>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</si>
  <si>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</si>
  <si>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</si>
  <si>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</si>
  <si>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</si>
  <si>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</si>
  <si>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</si>
  <si>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</si>
  <si>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</si>
  <si>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</si>
  <si>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</si>
  <si>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</si>
  <si>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</si>
  <si>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</si>
  <si>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</si>
  <si>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</si>
  <si>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</si>
  <si>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</si>
  <si>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</si>
  <si>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</si>
  <si>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</si>
  <si>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</si>
  <si>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</si>
  <si>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</si>
  <si>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</si>
  <si>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</si>
  <si>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</si>
  <si>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</si>
  <si>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</si>
  <si>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</si>
  <si>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</si>
  <si>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</si>
  <si>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</si>
  <si>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</si>
  <si>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</si>
  <si>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</si>
  <si>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</si>
  <si>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</si>
  <si>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</si>
  <si>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</si>
  <si>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</si>
  <si>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</si>
  <si>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</si>
  <si>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</si>
  <si>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</si>
  <si>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</si>
  <si>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</si>
  <si>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</si>
  <si>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</si>
  <si>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</si>
  <si>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</si>
  <si>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</si>
  <si>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</si>
  <si>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</si>
  <si>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</si>
  <si>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</si>
  <si>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</si>
  <si>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</si>
  <si>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</si>
  <si>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</si>
  <si>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</si>
  <si>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</si>
  <si>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</si>
  <si>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</si>
  <si>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</si>
  <si>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</si>
  <si>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</si>
  <si>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</si>
  <si>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</si>
  <si>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</si>
  <si>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</si>
  <si>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</si>
  <si>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①有形固定資産減価償却率は、類似団体・全国平均に比べ低く、比較的新しい管渠であるのが分かる。
　しかし、今後は管渠の老朽化が進むため、将来の管渠更新に備え、ストックマネジメント計画等の更新計画の策定、更新財源の確保について検討していく必要がある。</t>
    <phoneticPr fontId="4"/>
  </si>
  <si>
    <t>　持続可能な事業運営を行うため、整備区域を縮小し、実現可能な「稲沢市汚水適正処理構想」へ見直しを行い、事業を進めている。また、平成28年度に「稲沢市汚水適正処理構想」に基づいた「稲沢市公共下水道事業経営戦略」を策定した。なお、経営戦略における収支計画は、毎年度進捗管理を行い、必要に応じ収支計画を見直し、公共下水道整備概成後（令和7年度）に全てを見直す。
　今後は、「稲沢市汚水適正処理構想」及び「稲沢市公共下水道事業経営戦略」に基づき、事業費の見通し、料金水準の見直し等を検討し、事業運営を行っていく。</t>
    <rPh sb="163" eb="165">
      <t>レイワ</t>
    </rPh>
    <phoneticPr fontId="4"/>
  </si>
  <si>
    <r>
      <t>　①経常収支比率は、99.29％で100％に満たず収支が赤字であることが示されている。前年度と比較し、経常収益・費用ともに2.3％減であり、前年度より僅かではあるが上昇した。今後も水洗化率を向上させ、下水道使用料</t>
    </r>
    <r>
      <rPr>
        <sz val="11"/>
        <rFont val="ＭＳ ゴシック"/>
        <family val="3"/>
        <charset val="128"/>
      </rPr>
      <t>収入</t>
    </r>
    <r>
      <rPr>
        <sz val="11"/>
        <color theme="1"/>
        <rFont val="ＭＳ ゴシック"/>
        <family val="3"/>
        <charset val="128"/>
      </rPr>
      <t xml:space="preserve">の増に努めるとともに、経費節減による経常費用の削減に努め未処理欠損金を減らしていく。
　④企業債残高対事業規模比率は、事業規模と比べて企業債残高の割合が高く、類似団体・全国平均に比べ、企業債を主な投資財源としていることが現状である。
　⑤経費回収率は、下水道使用料の収入増により、前年度に比べ上昇しているが、公費負担分を考慮しない経費回収率は約30％と、全経費を下水道使用料で賄えておらず、不足分の約70％を一般会計から繰り入れている現状である。
　⑧水洗化率は前年度に比べ上昇し、類似団体・全国平均より高いが、今後も接続ＰＲなどにより水洗化率向上に努めたい。
　今後は、水洗化率の向上、投資規模・料金水準の見直しを行い、事業運営をする必要がある。
</t>
    </r>
    <rPh sb="51" eb="53">
      <t>ケイジョウ</t>
    </rPh>
    <rPh sb="53" eb="55">
      <t>シュウエキ</t>
    </rPh>
    <rPh sb="56" eb="58">
      <t>ヒヨウ</t>
    </rPh>
    <rPh sb="65" eb="66">
      <t>ゲン</t>
    </rPh>
    <rPh sb="75" eb="76">
      <t>ワズ</t>
    </rPh>
    <rPh sb="82" eb="84">
      <t>ジョウショウ</t>
    </rPh>
    <rPh sb="106" eb="108">
      <t>シュウニュウ</t>
    </rPh>
    <rPh sb="234" eb="237">
      <t>ゲスイドウ</t>
    </rPh>
    <rPh sb="237" eb="240">
      <t>シヨウリョウ</t>
    </rPh>
    <rPh sb="241" eb="243">
      <t>シュウニュウ</t>
    </rPh>
    <rPh sb="243" eb="244">
      <t>ゾウ</t>
    </rPh>
    <rPh sb="345" eb="347">
      <t>ジョウショウ</t>
    </rPh>
    <rPh sb="360" eb="361">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</si>
</sst>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05-4C4C-B041-C30275A042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E205-4C4C-B041-C30275A042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05-4CB9-827A-D23D813D9C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9305-4CB9-827A-D23D813D9C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81.489999999999995</c:v>
                </c:pt>
                <c:pt idx="1">
                  <c:v>82.17</c:v>
                </c:pt>
                <c:pt idx="2">
                  <c:v>83.05</c:v>
                </c:pt>
                <c:pt idx="3">
                  <c:v>83.51</c:v>
                </c:pt>
                <c:pt idx="4">
                  <c:v>83.91</c:v>
                </c:pt>
              </c:numCache>
            </c:numRef>
          </c:val>
          <c:extLst>
            <c:ext xmlns:c16="http://schemas.microsoft.com/office/drawing/2014/chart" uri="{C3380CC4-5D6E-409C-BE32-E72D297353CC}">
              <c16:uniqueId val="{00000000-C8BE-44D1-888A-C8B80DE80B5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C8BE-44D1-888A-C8B80DE80B5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112.74</c:v>
                </c:pt>
                <c:pt idx="1">
                  <c:v>112.68</c:v>
                </c:pt>
                <c:pt idx="2">
                  <c:v>99.28</c:v>
                </c:pt>
                <c:pt idx="3">
                  <c:v>99.24</c:v>
                </c:pt>
                <c:pt idx="4">
                  <c:v>99.29</c:v>
                </c:pt>
              </c:numCache>
            </c:numRef>
          </c:val>
          <c:extLst>
            <c:ext xmlns:c16="http://schemas.microsoft.com/office/drawing/2014/chart" uri="{C3380CC4-5D6E-409C-BE32-E72D297353CC}">
              <c16:uniqueId val="{00000000-AF70-4E7A-B79C-0B030C1AB7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100.94</c:v>
                </c:pt>
                <c:pt idx="2">
                  <c:v>100.85</c:v>
                </c:pt>
                <c:pt idx="3">
                  <c:v>102.13</c:v>
                </c:pt>
                <c:pt idx="4">
                  <c:v>101.72</c:v>
                </c:pt>
              </c:numCache>
            </c:numRef>
          </c:val>
          <c:smooth val="0"/>
          <c:extLst>
            <c:ext xmlns:c16="http://schemas.microsoft.com/office/drawing/2014/chart" uri="{C3380CC4-5D6E-409C-BE32-E72D297353CC}">
              <c16:uniqueId val="{00000001-AF70-4E7A-B79C-0B030C1AB7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9.61</c:v>
                </c:pt>
                <c:pt idx="1">
                  <c:v>11.99</c:v>
                </c:pt>
                <c:pt idx="2">
                  <c:v>14.27</c:v>
                </c:pt>
                <c:pt idx="3">
                  <c:v>16.510000000000002</c:v>
                </c:pt>
                <c:pt idx="4">
                  <c:v>18.829999999999998</c:v>
                </c:pt>
              </c:numCache>
            </c:numRef>
          </c:val>
          <c:extLst>
            <c:ext xmlns:c16="http://schemas.microsoft.com/office/drawing/2014/chart" uri="{C3380CC4-5D6E-409C-BE32-E72D297353CC}">
              <c16:uniqueId val="{00000000-2B18-44A9-906A-53E9B7AA40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22.79</c:v>
                </c:pt>
                <c:pt idx="2">
                  <c:v>22.77</c:v>
                </c:pt>
                <c:pt idx="3">
                  <c:v>23.93</c:v>
                </c:pt>
                <c:pt idx="4">
                  <c:v>24.68</c:v>
                </c:pt>
              </c:numCache>
            </c:numRef>
          </c:val>
          <c:smooth val="0"/>
          <c:extLst>
            <c:ext xmlns:c16="http://schemas.microsoft.com/office/drawing/2014/chart" uri="{C3380CC4-5D6E-409C-BE32-E72D297353CC}">
              <c16:uniqueId val="{00000001-2B18-44A9-906A-53E9B7AA40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96-4A04-A36C-A13E6B2C1BB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BB96-4A04-A36C-A13E6B2C1BB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quot;-&quot;">
                  <c:v>2.59</c:v>
                </c:pt>
                <c:pt idx="3" formatCode="#,##0.00;&quot;△&quot;#,##0.00;&quot;-&quot;">
                  <c:v>5.16</c:v>
                </c:pt>
                <c:pt idx="4" formatCode="#,##0.00;&quot;△&quot;#,##0.00;&quot;-&quot;">
                  <c:v>7.47</c:v>
                </c:pt>
              </c:numCache>
            </c:numRef>
          </c:val>
          <c:extLst>
            <c:ext xmlns:c16="http://schemas.microsoft.com/office/drawing/2014/chart" uri="{C3380CC4-5D6E-409C-BE32-E72D297353CC}">
              <c16:uniqueId val="{00000000-4925-4FB6-9F8C-67C159AAAF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101.85</c:v>
                </c:pt>
                <c:pt idx="2">
                  <c:v>110.77</c:v>
                </c:pt>
                <c:pt idx="3">
                  <c:v>109.51</c:v>
                </c:pt>
                <c:pt idx="4">
                  <c:v>112.88</c:v>
                </c:pt>
              </c:numCache>
            </c:numRef>
          </c:val>
          <c:smooth val="0"/>
          <c:extLst>
            <c:ext xmlns:c16="http://schemas.microsoft.com/office/drawing/2014/chart" uri="{C3380CC4-5D6E-409C-BE32-E72D297353CC}">
              <c16:uniqueId val="{00000001-4925-4FB6-9F8C-67C159AAAF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9.02</c:v>
                </c:pt>
                <c:pt idx="1">
                  <c:v>8.76</c:v>
                </c:pt>
                <c:pt idx="2">
                  <c:v>9.86</c:v>
                </c:pt>
                <c:pt idx="3">
                  <c:v>18.059999999999999</c:v>
                </c:pt>
                <c:pt idx="4">
                  <c:v>10</c:v>
                </c:pt>
              </c:numCache>
            </c:numRef>
          </c:val>
          <c:extLst>
            <c:ext xmlns:c16="http://schemas.microsoft.com/office/drawing/2014/chart" uri="{C3380CC4-5D6E-409C-BE32-E72D297353CC}">
              <c16:uniqueId val="{00000000-2CFC-48DD-9C89-4B15BCF624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49.07</c:v>
                </c:pt>
                <c:pt idx="2">
                  <c:v>46.78</c:v>
                </c:pt>
                <c:pt idx="3">
                  <c:v>47.44</c:v>
                </c:pt>
                <c:pt idx="4">
                  <c:v>49.18</c:v>
                </c:pt>
              </c:numCache>
            </c:numRef>
          </c:val>
          <c:smooth val="0"/>
          <c:extLst>
            <c:ext xmlns:c16="http://schemas.microsoft.com/office/drawing/2014/chart" uri="{C3380CC4-5D6E-409C-BE32-E72D297353CC}">
              <c16:uniqueId val="{00000001-2CFC-48DD-9C89-4B15BCF624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4503.1400000000003</c:v>
                </c:pt>
                <c:pt idx="1">
                  <c:v>4114.97</c:v>
                </c:pt>
                <c:pt idx="2">
                  <c:v>3879.19</c:v>
                </c:pt>
                <c:pt idx="3">
                  <c:v>3530.37</c:v>
                </c:pt>
                <c:pt idx="4">
                  <c:v>3226.3</c:v>
                </c:pt>
              </c:numCache>
            </c:numRef>
          </c:val>
          <c:extLst>
            <c:ext xmlns:c16="http://schemas.microsoft.com/office/drawing/2014/chart" uri="{C3380CC4-5D6E-409C-BE32-E72D297353CC}">
              <c16:uniqueId val="{00000000-4453-4695-A956-8040995E93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4453-4695-A956-8040995E93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37.82</c:v>
                </c:pt>
                <c:pt idx="1">
                  <c:v>47.72</c:v>
                </c:pt>
                <c:pt idx="2">
                  <c:v>47.47</c:v>
                </c:pt>
                <c:pt idx="3">
                  <c:v>89.62</c:v>
                </c:pt>
                <c:pt idx="4">
                  <c:v>90.5</c:v>
                </c:pt>
              </c:numCache>
            </c:numRef>
          </c:val>
          <c:extLst>
            <c:ext xmlns:c16="http://schemas.microsoft.com/office/drawing/2014/chart" uri="{C3380CC4-5D6E-409C-BE32-E72D297353CC}">
              <c16:uniqueId val="{00000000-57E9-4A28-908C-4FC4422D5B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57E9-4A28-908C-4FC4422D5B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352.26</c:v>
                </c:pt>
                <c:pt idx="1">
                  <c:v>280.14999999999998</c:v>
                </c:pt>
                <c:pt idx="2">
                  <c:v>279.95999999999998</c:v>
                </c:pt>
                <c:pt idx="3">
                  <c:v>150</c:v>
                </c:pt>
                <c:pt idx="4">
                  <c:v>150</c:v>
                </c:pt>
              </c:numCache>
            </c:numRef>
          </c:val>
          <c:extLst>
            <c:ext xmlns:c16="http://schemas.microsoft.com/office/drawing/2014/chart" uri="{C3380CC4-5D6E-409C-BE32-E72D297353CC}">
              <c16:uniqueId val="{00000000-2E58-4C3D-A0E5-602D316690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2E58-4C3D-A0E5-602D316690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稲沢市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137069</v>
      </c>
      <c r="AM8" s="50"/>
      <c r="AN8" s="50"/>
      <c r="AO8" s="50"/>
      <c r="AP8" s="50"/>
      <c r="AQ8" s="50"/>
      <c r="AR8" s="50"/>
      <c r="AS8" s="50"/>
      <c r="AT8" s="45">
        <f>データ!T6</f>
        <v>79.349999999999994</v>
      </c>
      <c r="AU8" s="45"/>
      <c r="AV8" s="45"/>
      <c r="AW8" s="45"/>
      <c r="AX8" s="45"/>
      <c r="AY8" s="45"/>
      <c r="AZ8" s="45"/>
      <c r="BA8" s="45"/>
      <c r="BB8" s="45">
        <f>データ!U6</f>
        <v>1727.4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51.43</v>
      </c>
      <c r="J10" s="45"/>
      <c r="K10" s="45"/>
      <c r="L10" s="45"/>
      <c r="M10" s="45"/>
      <c r="N10" s="45"/>
      <c r="O10" s="45"/>
      <c r="P10" s="45">
        <f>データ!P6</f>
        <v>2.64</v>
      </c>
      <c r="Q10" s="45"/>
      <c r="R10" s="45"/>
      <c r="S10" s="45"/>
      <c r="T10" s="45"/>
      <c r="U10" s="45"/>
      <c r="V10" s="45"/>
      <c r="W10" s="45">
        <f>データ!Q6</f>
        <v>93.68</v>
      </c>
      <c r="X10" s="45"/>
      <c r="Y10" s="45"/>
      <c r="Z10" s="45"/>
      <c r="AA10" s="45"/>
      <c r="AB10" s="45"/>
      <c r="AC10" s="45"/>
      <c r="AD10" s="50">
        <f>データ!R6</f>
        <v>2376</v>
      </c>
      <c r="AE10" s="50"/>
      <c r="AF10" s="50"/>
      <c r="AG10" s="50"/>
      <c r="AH10" s="50"/>
      <c r="AI10" s="50"/>
      <c r="AJ10" s="50"/>
      <c r="AK10" s="2"/>
      <c r="AL10" s="50">
        <f>データ!V6</f>
        <v>3618</v>
      </c>
      <c r="AM10" s="50"/>
      <c r="AN10" s="50"/>
      <c r="AO10" s="50"/>
      <c r="AP10" s="50"/>
      <c r="AQ10" s="50"/>
      <c r="AR10" s="50"/>
      <c r="AS10" s="50"/>
      <c r="AT10" s="45">
        <f>データ!W6</f>
        <v>1.18</v>
      </c>
      <c r="AU10" s="45"/>
      <c r="AV10" s="45"/>
      <c r="AW10" s="45"/>
      <c r="AX10" s="45"/>
      <c r="AY10" s="45"/>
      <c r="AZ10" s="45"/>
      <c r="BA10" s="45"/>
      <c r="BB10" s="45">
        <f>データ!X6</f>
        <v>3066.1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7fnvA3pC/IUOiFsQFFKnistmtXEV8EAEfe0LNLBVw3AALvbIg4fAxYxr9s7cQ24KT6DeczYtHEvF0sjlrNNn6Q==" saltValue="l2fVPignK3E3FoIoII54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232203</v>
      </c>
      <c r="D6" s="33">
        <f t="shared" si="3"/>
        <v>46</v>
      </c>
      <c r="E6" s="33">
        <f t="shared" si="3"/>
        <v>17</v>
      </c>
      <c r="F6" s="33">
        <f t="shared" si="3"/>
        <v>4</v>
      </c>
      <c r="G6" s="33">
        <f t="shared" si="3"/>
        <v>0</v>
      </c>
      <c r="H6" s="33" t="str">
        <f t="shared" si="3"/>
        <v>愛知県　稲沢市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51.43</v>
      </c>
      <c r="P6" s="34">
        <f t="shared" si="3"/>
        <v>2.64</v>
      </c>
      <c r="Q6" s="34">
        <f t="shared" si="3"/>
        <v>93.68</v>
      </c>
      <c r="R6" s="34">
        <f t="shared" si="3"/>
        <v>2376</v>
      </c>
      <c r="S6" s="34">
        <f t="shared" si="3"/>
        <v>137069</v>
      </c>
      <c r="T6" s="34">
        <f t="shared" si="3"/>
        <v>79.349999999999994</v>
      </c>
      <c r="U6" s="34">
        <f t="shared" si="3"/>
        <v>1727.4</v>
      </c>
      <c r="V6" s="34">
        <f t="shared" si="3"/>
        <v>3618</v>
      </c>
      <c r="W6" s="34">
        <f t="shared" si="3"/>
        <v>1.18</v>
      </c>
      <c r="X6" s="34">
        <f t="shared" si="3"/>
        <v>3066.1</v>
      </c>
      <c r="Y6" s="35">
        <f>IF(Y7="",NA(),Y7)</f>
        <v>112.74</v>
      </c>
      <c r="Z6" s="35">
        <f t="shared" ref="Z6:AH6" si="4">IF(Z7="",NA(),Z7)</f>
        <v>112.68</v>
      </c>
      <c r="AA6" s="35">
        <f t="shared" si="4"/>
        <v>99.28</v>
      </c>
      <c r="AB6" s="35">
        <f t="shared" si="4"/>
        <v>99.24</v>
      </c>
      <c r="AC6" s="35">
        <f t="shared" si="4"/>
        <v>99.29</v>
      </c>
      <c r="AD6" s="35">
        <f t="shared" si="4"/>
        <v>96.83</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5">
        <f t="shared" si="5"/>
        <v>2.59</v>
      </c>
      <c r="AM6" s="35">
        <f t="shared" si="5"/>
        <v>5.16</v>
      </c>
      <c r="AN6" s="35">
        <f t="shared" si="5"/>
        <v>7.47</v>
      </c>
      <c r="AO6" s="35">
        <f t="shared" si="5"/>
        <v>172.52</v>
      </c>
      <c r="AP6" s="35">
        <f t="shared" si="5"/>
        <v>101.85</v>
      </c>
      <c r="AQ6" s="35">
        <f t="shared" si="5"/>
        <v>110.77</v>
      </c>
      <c r="AR6" s="35">
        <f t="shared" si="5"/>
        <v>109.51</v>
      </c>
      <c r="AS6" s="35">
        <f t="shared" si="5"/>
        <v>112.88</v>
      </c>
      <c r="AT6" s="34" t="str">
        <f>IF(AT7="","",IF(AT7="-","【-】","【"&amp;SUBSTITUTE(TEXT(AT7,"#,##0.00"),"-","△")&amp;"】"))</f>
        <v>【88.06】</v>
      </c>
      <c r="AU6" s="35">
        <f>IF(AU7="",NA(),AU7)</f>
        <v>9.02</v>
      </c>
      <c r="AV6" s="35">
        <f t="shared" ref="AV6:BD6" si="6">IF(AV7="",NA(),AV7)</f>
        <v>8.76</v>
      </c>
      <c r="AW6" s="35">
        <f t="shared" si="6"/>
        <v>9.86</v>
      </c>
      <c r="AX6" s="35">
        <f t="shared" si="6"/>
        <v>18.059999999999999</v>
      </c>
      <c r="AY6" s="35">
        <f t="shared" si="6"/>
        <v>10</v>
      </c>
      <c r="AZ6" s="35">
        <f t="shared" si="6"/>
        <v>69.430000000000007</v>
      </c>
      <c r="BA6" s="35">
        <f t="shared" si="6"/>
        <v>49.07</v>
      </c>
      <c r="BB6" s="35">
        <f t="shared" si="6"/>
        <v>46.78</v>
      </c>
      <c r="BC6" s="35">
        <f t="shared" si="6"/>
        <v>47.44</v>
      </c>
      <c r="BD6" s="35">
        <f t="shared" si="6"/>
        <v>49.18</v>
      </c>
      <c r="BE6" s="34" t="str">
        <f>IF(BE7="","",IF(BE7="-","【-】","【"&amp;SUBSTITUTE(TEXT(BE7,"#,##0.00"),"-","△")&amp;"】"))</f>
        <v>【54.23】</v>
      </c>
      <c r="BF6" s="35">
        <f>IF(BF7="",NA(),BF7)</f>
        <v>4503.1400000000003</v>
      </c>
      <c r="BG6" s="35">
        <f t="shared" ref="BG6:BO6" si="7">IF(BG7="",NA(),BG7)</f>
        <v>4114.97</v>
      </c>
      <c r="BH6" s="35">
        <f t="shared" si="7"/>
        <v>3879.19</v>
      </c>
      <c r="BI6" s="35">
        <f t="shared" si="7"/>
        <v>3530.37</v>
      </c>
      <c r="BJ6" s="35">
        <f t="shared" si="7"/>
        <v>3226.3</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37.82</v>
      </c>
      <c r="BR6" s="35">
        <f t="shared" ref="BR6:BZ6" si="8">IF(BR7="",NA(),BR7)</f>
        <v>47.72</v>
      </c>
      <c r="BS6" s="35">
        <f t="shared" si="8"/>
        <v>47.47</v>
      </c>
      <c r="BT6" s="35">
        <f t="shared" si="8"/>
        <v>89.62</v>
      </c>
      <c r="BU6" s="35">
        <f t="shared" si="8"/>
        <v>90.5</v>
      </c>
      <c r="BV6" s="35">
        <f t="shared" si="8"/>
        <v>50.54</v>
      </c>
      <c r="BW6" s="35">
        <f t="shared" si="8"/>
        <v>66.22</v>
      </c>
      <c r="BX6" s="35">
        <f t="shared" si="8"/>
        <v>69.87</v>
      </c>
      <c r="BY6" s="35">
        <f t="shared" si="8"/>
        <v>74.3</v>
      </c>
      <c r="BZ6" s="35">
        <f t="shared" si="8"/>
        <v>72.260000000000005</v>
      </c>
      <c r="CA6" s="34" t="str">
        <f>IF(CA7="","",IF(CA7="-","【-】","【"&amp;SUBSTITUTE(TEXT(CA7,"#,##0.00"),"-","△")&amp;"】"))</f>
        <v>【74.48】</v>
      </c>
      <c r="CB6" s="35">
        <f>IF(CB7="",NA(),CB7)</f>
        <v>352.26</v>
      </c>
      <c r="CC6" s="35">
        <f t="shared" ref="CC6:CK6" si="9">IF(CC7="",NA(),CC7)</f>
        <v>280.14999999999998</v>
      </c>
      <c r="CD6" s="35">
        <f t="shared" si="9"/>
        <v>279.95999999999998</v>
      </c>
      <c r="CE6" s="35">
        <f t="shared" si="9"/>
        <v>150</v>
      </c>
      <c r="CF6" s="35">
        <f t="shared" si="9"/>
        <v>150</v>
      </c>
      <c r="CG6" s="35">
        <f t="shared" si="9"/>
        <v>320.36</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41.35</v>
      </c>
      <c r="CT6" s="35">
        <f t="shared" si="10"/>
        <v>42.9</v>
      </c>
      <c r="CU6" s="35">
        <f t="shared" si="10"/>
        <v>43.36</v>
      </c>
      <c r="CV6" s="35">
        <f t="shared" si="10"/>
        <v>42.56</v>
      </c>
      <c r="CW6" s="34" t="str">
        <f>IF(CW7="","",IF(CW7="-","【-】","【"&amp;SUBSTITUTE(TEXT(CW7,"#,##0.00"),"-","△")&amp;"】"))</f>
        <v>【42.82】</v>
      </c>
      <c r="CX6" s="35">
        <f>IF(CX7="",NA(),CX7)</f>
        <v>81.489999999999995</v>
      </c>
      <c r="CY6" s="35">
        <f t="shared" ref="CY6:DG6" si="11">IF(CY7="",NA(),CY7)</f>
        <v>82.17</v>
      </c>
      <c r="CZ6" s="35">
        <f t="shared" si="11"/>
        <v>83.05</v>
      </c>
      <c r="DA6" s="35">
        <f t="shared" si="11"/>
        <v>83.51</v>
      </c>
      <c r="DB6" s="35">
        <f t="shared" si="11"/>
        <v>83.91</v>
      </c>
      <c r="DC6" s="35">
        <f t="shared" si="11"/>
        <v>70.14</v>
      </c>
      <c r="DD6" s="35">
        <f t="shared" si="11"/>
        <v>82.9</v>
      </c>
      <c r="DE6" s="35">
        <f t="shared" si="11"/>
        <v>83.5</v>
      </c>
      <c r="DF6" s="35">
        <f t="shared" si="11"/>
        <v>83.06</v>
      </c>
      <c r="DG6" s="35">
        <f t="shared" si="11"/>
        <v>83.32</v>
      </c>
      <c r="DH6" s="34" t="str">
        <f>IF(DH7="","",IF(DH7="-","【-】","【"&amp;SUBSTITUTE(TEXT(DH7,"#,##0.00"),"-","△")&amp;"】"))</f>
        <v>【83.36】</v>
      </c>
      <c r="DI6" s="35">
        <f>IF(DI7="",NA(),DI7)</f>
        <v>9.61</v>
      </c>
      <c r="DJ6" s="35">
        <f t="shared" ref="DJ6:DR6" si="12">IF(DJ7="",NA(),DJ7)</f>
        <v>11.99</v>
      </c>
      <c r="DK6" s="35">
        <f t="shared" si="12"/>
        <v>14.27</v>
      </c>
      <c r="DL6" s="35">
        <f t="shared" si="12"/>
        <v>16.510000000000002</v>
      </c>
      <c r="DM6" s="35">
        <f t="shared" si="12"/>
        <v>18.829999999999998</v>
      </c>
      <c r="DN6" s="35">
        <f t="shared" si="12"/>
        <v>14.53</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232203</v>
      </c>
      <c r="D7" s="37">
        <v>46</v>
      </c>
      <c r="E7" s="37">
        <v>17</v>
      </c>
      <c r="F7" s="37">
        <v>4</v>
      </c>
      <c r="G7" s="37">
        <v>0</v>
      </c>
      <c r="H7" s="37" t="s">
        <v>96</v>
      </c>
      <c r="I7" s="37" t="s">
        <v>97</v>
      </c>
      <c r="J7" s="37" t="s">
        <v>98</v>
      </c>
      <c r="K7" s="37" t="s">
        <v>99</v>
      </c>
      <c r="L7" s="37" t="s">
        <v>100</v>
      </c>
      <c r="M7" s="37" t="s">
        <v>101</v>
      </c>
      <c r="N7" s="38" t="s">
        <v>102</v>
      </c>
      <c r="O7" s="38">
        <v>51.43</v>
      </c>
      <c r="P7" s="38">
        <v>2.64</v>
      </c>
      <c r="Q7" s="38">
        <v>93.68</v>
      </c>
      <c r="R7" s="38">
        <v>2376</v>
      </c>
      <c r="S7" s="38">
        <v>137069</v>
      </c>
      <c r="T7" s="38">
        <v>79.349999999999994</v>
      </c>
      <c r="U7" s="38">
        <v>1727.4</v>
      </c>
      <c r="V7" s="38">
        <v>3618</v>
      </c>
      <c r="W7" s="38">
        <v>1.18</v>
      </c>
      <c r="X7" s="38">
        <v>3066.1</v>
      </c>
      <c r="Y7" s="38">
        <v>112.74</v>
      </c>
      <c r="Z7" s="38">
        <v>112.68</v>
      </c>
      <c r="AA7" s="38">
        <v>99.28</v>
      </c>
      <c r="AB7" s="38">
        <v>99.24</v>
      </c>
      <c r="AC7" s="38">
        <v>99.29</v>
      </c>
      <c r="AD7" s="38">
        <v>96.83</v>
      </c>
      <c r="AE7" s="38">
        <v>100.94</v>
      </c>
      <c r="AF7" s="38">
        <v>100.85</v>
      </c>
      <c r="AG7" s="38">
        <v>102.13</v>
      </c>
      <c r="AH7" s="38">
        <v>101.72</v>
      </c>
      <c r="AI7" s="38">
        <v>101.92</v>
      </c>
      <c r="AJ7" s="38">
        <v>0</v>
      </c>
      <c r="AK7" s="38">
        <v>0</v>
      </c>
      <c r="AL7" s="38">
        <v>2.59</v>
      </c>
      <c r="AM7" s="38">
        <v>5.16</v>
      </c>
      <c r="AN7" s="38">
        <v>7.47</v>
      </c>
      <c r="AO7" s="38">
        <v>172.52</v>
      </c>
      <c r="AP7" s="38">
        <v>101.85</v>
      </c>
      <c r="AQ7" s="38">
        <v>110.77</v>
      </c>
      <c r="AR7" s="38">
        <v>109.51</v>
      </c>
      <c r="AS7" s="38">
        <v>112.88</v>
      </c>
      <c r="AT7" s="38">
        <v>88.06</v>
      </c>
      <c r="AU7" s="38">
        <v>9.02</v>
      </c>
      <c r="AV7" s="38">
        <v>8.76</v>
      </c>
      <c r="AW7" s="38">
        <v>9.86</v>
      </c>
      <c r="AX7" s="38">
        <v>18.059999999999999</v>
      </c>
      <c r="AY7" s="38">
        <v>10</v>
      </c>
      <c r="AZ7" s="38">
        <v>69.430000000000007</v>
      </c>
      <c r="BA7" s="38">
        <v>49.07</v>
      </c>
      <c r="BB7" s="38">
        <v>46.78</v>
      </c>
      <c r="BC7" s="38">
        <v>47.44</v>
      </c>
      <c r="BD7" s="38">
        <v>49.18</v>
      </c>
      <c r="BE7" s="38">
        <v>54.23</v>
      </c>
      <c r="BF7" s="38">
        <v>4503.1400000000003</v>
      </c>
      <c r="BG7" s="38">
        <v>4114.97</v>
      </c>
      <c r="BH7" s="38">
        <v>3879.19</v>
      </c>
      <c r="BI7" s="38">
        <v>3530.37</v>
      </c>
      <c r="BJ7" s="38">
        <v>3226.3</v>
      </c>
      <c r="BK7" s="38">
        <v>1671.86</v>
      </c>
      <c r="BL7" s="38">
        <v>1434.89</v>
      </c>
      <c r="BM7" s="38">
        <v>1298.9100000000001</v>
      </c>
      <c r="BN7" s="38">
        <v>1243.71</v>
      </c>
      <c r="BO7" s="38">
        <v>1194.1500000000001</v>
      </c>
      <c r="BP7" s="38">
        <v>1209.4000000000001</v>
      </c>
      <c r="BQ7" s="38">
        <v>37.82</v>
      </c>
      <c r="BR7" s="38">
        <v>47.72</v>
      </c>
      <c r="BS7" s="38">
        <v>47.47</v>
      </c>
      <c r="BT7" s="38">
        <v>89.62</v>
      </c>
      <c r="BU7" s="38">
        <v>90.5</v>
      </c>
      <c r="BV7" s="38">
        <v>50.54</v>
      </c>
      <c r="BW7" s="38">
        <v>66.22</v>
      </c>
      <c r="BX7" s="38">
        <v>69.87</v>
      </c>
      <c r="BY7" s="38">
        <v>74.3</v>
      </c>
      <c r="BZ7" s="38">
        <v>72.260000000000005</v>
      </c>
      <c r="CA7" s="38">
        <v>74.48</v>
      </c>
      <c r="CB7" s="38">
        <v>352.26</v>
      </c>
      <c r="CC7" s="38">
        <v>280.14999999999998</v>
      </c>
      <c r="CD7" s="38">
        <v>279.95999999999998</v>
      </c>
      <c r="CE7" s="38">
        <v>150</v>
      </c>
      <c r="CF7" s="38">
        <v>150</v>
      </c>
      <c r="CG7" s="38">
        <v>320.36</v>
      </c>
      <c r="CH7" s="38">
        <v>246.72</v>
      </c>
      <c r="CI7" s="38">
        <v>234.96</v>
      </c>
      <c r="CJ7" s="38">
        <v>221.81</v>
      </c>
      <c r="CK7" s="38">
        <v>230.02</v>
      </c>
      <c r="CL7" s="38">
        <v>219.46</v>
      </c>
      <c r="CM7" s="38" t="s">
        <v>102</v>
      </c>
      <c r="CN7" s="38" t="s">
        <v>102</v>
      </c>
      <c r="CO7" s="38" t="s">
        <v>102</v>
      </c>
      <c r="CP7" s="38" t="s">
        <v>102</v>
      </c>
      <c r="CQ7" s="38" t="s">
        <v>102</v>
      </c>
      <c r="CR7" s="38">
        <v>34.74</v>
      </c>
      <c r="CS7" s="38">
        <v>41.35</v>
      </c>
      <c r="CT7" s="38">
        <v>42.9</v>
      </c>
      <c r="CU7" s="38">
        <v>43.36</v>
      </c>
      <c r="CV7" s="38">
        <v>42.56</v>
      </c>
      <c r="CW7" s="38">
        <v>42.82</v>
      </c>
      <c r="CX7" s="38">
        <v>81.489999999999995</v>
      </c>
      <c r="CY7" s="38">
        <v>82.17</v>
      </c>
      <c r="CZ7" s="38">
        <v>83.05</v>
      </c>
      <c r="DA7" s="38">
        <v>83.51</v>
      </c>
      <c r="DB7" s="38">
        <v>83.91</v>
      </c>
      <c r="DC7" s="38">
        <v>70.14</v>
      </c>
      <c r="DD7" s="38">
        <v>82.9</v>
      </c>
      <c r="DE7" s="38">
        <v>83.5</v>
      </c>
      <c r="DF7" s="38">
        <v>83.06</v>
      </c>
      <c r="DG7" s="38">
        <v>83.32</v>
      </c>
      <c r="DH7" s="38">
        <v>83.36</v>
      </c>
      <c r="DI7" s="38">
        <v>9.61</v>
      </c>
      <c r="DJ7" s="38">
        <v>11.99</v>
      </c>
      <c r="DK7" s="38">
        <v>14.27</v>
      </c>
      <c r="DL7" s="38">
        <v>16.510000000000002</v>
      </c>
      <c r="DM7" s="38">
        <v>18.829999999999998</v>
      </c>
      <c r="DN7" s="38">
        <v>14.53</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0.08</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2020-02-13T23:40:22Z</cp:lastPrinted>
  <dcterms:created xsi:type="dcterms:W3CDTF">2019-12-05T04:50:16Z</dcterms:created>
  <dcterms:modified xsi:type="dcterms:W3CDTF">2020-02-13T23:40:27Z</dcterms:modified>
  <cp:category/>
</cp:coreProperties>
</file>