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sH08SpeM17nSIzOvXOuHyY9nQ9xWDNeXY1gtvWMURJCOdBqiJAvDCJcyc9Eor4rkXcf3KHwAvfvU1Yq1R7YEA==" workbookSaltValue="C+wmN56Y7TkkJ1hWkaLoXQ==" workbookSpinCount="100000"/>
  <bookViews>
    <workbookView xWindow="930" yWindow="0" windowWidth="19560" windowHeight="945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<sst xmlns="http://schemas.openxmlformats.org/spreadsheetml/2006/main" xmlns:r="http://schemas.openxmlformats.org/officeDocument/2006/relationships" count="110" uniqueCount="110">
  <si>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</si>
  <si>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</si>
  <si>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</si>
  <si>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</si>
  <si>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</si>
  <si>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</si>
  <si>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</si>
  <si>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</si>
  <si>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</si>
  <si>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</si>
  <si>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</si>
  <si>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</si>
  <si>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</si>
  <si>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</si>
  <si>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</si>
  <si>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</si>
  <si>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</si>
  <si>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</si>
  <si>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</si>
  <si>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</si>
  <si>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</si>
  <si>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</si>
  <si>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</si>
  <si>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</si>
  <si>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</si>
  <si>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</si>
  <si>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</si>
  <si>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</si>
  <si>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</si>
  <si>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</si>
  <si>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</si>
  <si>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</si>
  <si>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</si>
  <si>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</si>
  <si>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</si>
  <si>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</si>
  <si>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</si>
  <si>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</si>
  <si>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</si>
  <si>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</si>
  <si>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</si>
  <si>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</si>
  <si>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</si>
  <si>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</si>
  <si>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</si>
  <si>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xml:space="preserve">①経常収支比率は大口使用者の接続による収入の増加や経費の抑制等により昨年度から3.44ポイント上昇しているが、類似団体平均をやや下回っている。単年度の収支が黒字であることを示す100％以上となっているが、一般会計からの基準外繰入金を投入している状況であるため、今後も料金収入の見直し等による収入確保や経費削減等の経営改善が必要であると考えられる。
②累積欠損金比率は単年度黒字化したことにより昨年度から18.45ポイント減少したが、類似団体平均を大きく上回っている。これは地方公営企業法の財務適用を開始した平成28年度から発生している累積欠損金の影響が大きい。また、収入不足が要因の一つであると考えられるため、料金収入の見直し等により収入増加を図り、継続的な黒字への転換が必要となる。
③流動比率は現金預金の増加により昨年度から23.57ポイント上昇しており、類似団体平均を上回っている。
④企業債残高対事業規模比率は企業債残高の減少により昨年度から123.7ポイント低下したが、未だ類似団体と比較して高く企業の持続性・安定性に課題があると考えられる。
⑤経費回収率は昨年度から15.54％上昇し、⑥汚水処理原価は52.68円減少している。これは大口使用者の接続により使用料収入及び有収水量が増加したことに加え経費の抑制等により汚水処理費が減少したためである。
⑧水洗化率は昨年度からほぼ横ばいとなっている。今後100％を目指し水洗化率向上の取組が必要であると考える。
</t>
    <rPh sb="8" eb="10">
      <t>オオグチ</t>
    </rPh>
    <rPh sb="10" eb="12">
      <t>シヨウ</t>
    </rPh>
    <rPh sb="12" eb="13">
      <t>シャ</t>
    </rPh>
    <rPh sb="14" eb="16">
      <t>セツゾク</t>
    </rPh>
    <rPh sb="25" eb="27">
      <t>ケイヒ</t>
    </rPh>
    <rPh sb="28" eb="30">
      <t>ヨクセイ</t>
    </rPh>
    <rPh sb="30" eb="31">
      <t>トウ</t>
    </rPh>
    <rPh sb="71" eb="74">
      <t>タンネンド</t>
    </rPh>
    <rPh sb="75" eb="77">
      <t>シュウシ</t>
    </rPh>
    <rPh sb="78" eb="80">
      <t>クロジ</t>
    </rPh>
    <rPh sb="86" eb="87">
      <t>シメ</t>
    </rPh>
    <rPh sb="92" eb="94">
      <t>イジョウ</t>
    </rPh>
    <rPh sb="102" eb="104">
      <t>イッパン</t>
    </rPh>
    <rPh sb="104" eb="106">
      <t>カイケイ</t>
    </rPh>
    <rPh sb="109" eb="112">
      <t>キジュンガイ</t>
    </rPh>
    <rPh sb="112" eb="114">
      <t>クリイ</t>
    </rPh>
    <rPh sb="114" eb="115">
      <t>キン</t>
    </rPh>
    <rPh sb="116" eb="118">
      <t>トウニュウ</t>
    </rPh>
    <rPh sb="122" eb="124">
      <t>ジョウキョウ</t>
    </rPh>
    <rPh sb="130" eb="132">
      <t>コンゴ</t>
    </rPh>
    <rPh sb="147" eb="149">
      <t>カクホ</t>
    </rPh>
    <rPh sb="150" eb="152">
      <t>ケイヒ</t>
    </rPh>
    <rPh sb="152" eb="154">
      <t>サクゲン</t>
    </rPh>
    <rPh sb="154" eb="155">
      <t>トウ</t>
    </rPh>
    <rPh sb="183" eb="186">
      <t>タンネンド</t>
    </rPh>
    <rPh sb="186" eb="188">
      <t>クロジ</t>
    </rPh>
    <rPh sb="188" eb="189">
      <t>カ</t>
    </rPh>
    <rPh sb="244" eb="246">
      <t>ザイム</t>
    </rPh>
    <rPh sb="249" eb="251">
      <t>カイシ</t>
    </rPh>
    <rPh sb="325" eb="327">
      <t>ケイゾク</t>
    </rPh>
    <rPh sb="327" eb="328">
      <t>テキ</t>
    </rPh>
    <rPh sb="333" eb="335">
      <t>テンカン</t>
    </rPh>
    <rPh sb="534" eb="537">
      <t>シヨウリョウ</t>
    </rPh>
    <rPh sb="539" eb="540">
      <t>オヨ</t>
    </rPh>
    <rPh sb="541" eb="543">
      <t>ユウシュウ</t>
    </rPh>
    <rPh sb="543" eb="545">
      <t>スイリョウ</t>
    </rPh>
    <rPh sb="553" eb="554">
      <t>クワ</t>
    </rPh>
    <rPh sb="564" eb="566">
      <t>オスイ</t>
    </rPh>
    <rPh sb="566" eb="569">
      <t>ショリヒ</t>
    </rPh>
    <rPh sb="570" eb="572">
      <t>ゲンショウ</t>
    </rPh>
    <rPh sb="594" eb="595">
      <t>ヨコ</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</si>
  <si>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</si>
  <si>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</si>
  <si>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</si>
  <si>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</si>
  <si>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</si>
  <si>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</si>
  <si>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</si>
  <si>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</si>
  <si>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</si>
  <si>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</si>
  <si>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</si>
  <si>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</si>
  <si>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</si>
  <si>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</si>
  <si>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</si>
  <si>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</si>
  <si>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</si>
  <si>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</si>
  <si>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</si>
  <si>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</si>
  <si>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</si>
  <si>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</si>
  <si>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</si>
  <si>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</si>
  <si>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</si>
  <si>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</si>
  <si>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</si>
  <si>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</si>
  <si>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</si>
  <si>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</si>
  <si>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</si>
  <si>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</si>
  <si>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</si>
  <si>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</si>
  <si>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</si>
  <si>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</si>
  <si>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</si>
  <si>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</si>
  <si>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</si>
  <si>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</si>
  <si>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</si>
  <si>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</si>
  <si>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</si>
  <si>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</si>
  <si>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</si>
  <si>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</si>
  <si>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</si>
  <si>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</si>
  <si>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</si>
  <si>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</si>
  <si>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</si>
  <si>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</si>
  <si>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</si>
  <si>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</si>
  <si>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</si>
  <si>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</si>
  <si>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</si>
  <si>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</si>
  <si>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</si>
  <si>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</si>
  <si>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</si>
  <si>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</si>
  <si>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t>
  </si>
  <si>
    <t>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と考えられるため、今後更新投資の際には経費節減を目的としたスペックダウンやダウンサイジングの検討が必要と考えられる。経営戦略については令和元年度策定予定。</t>
    <rPh sb="167" eb="169">
      <t>レイワ</t>
    </rPh>
    <rPh sb="169" eb="170">
      <t>ガン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</si>
</sst>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2.0499999999999998</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50.12</c:v>
                </c:pt>
                <c:pt idx="3">
                  <c:v>53.28</c:v>
                </c:pt>
                <c:pt idx="4">
                  <c:v>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60.65</c:v>
                </c:pt>
                <c:pt idx="3">
                  <c:v>51.75</c:v>
                </c:pt>
                <c:pt idx="4">
                  <c:v>50.68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84.9</c:v>
                </c:pt>
                <c:pt idx="3">
                  <c:v>88.12</c:v>
                </c:pt>
                <c:pt idx="4">
                  <c:v>87.43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84.58</c:v>
                </c:pt>
                <c:pt idx="3">
                  <c:v>84.84</c:v>
                </c:pt>
                <c:pt idx="4">
                  <c:v>84.86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92.22</c:v>
                </c:pt>
                <c:pt idx="3">
                  <c:v>98.2</c:v>
                </c:pt>
                <c:pt idx="4">
                  <c:v>101.64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99.66</c:v>
                </c:pt>
                <c:pt idx="3">
                  <c:v>100.95</c:v>
                </c:pt>
                <c:pt idx="4">
                  <c:v>101.77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3.25</c:v>
                </c:pt>
                <c:pt idx="3">
                  <c:v>6.48</c:v>
                </c:pt>
                <c:pt idx="4">
                  <c:v>9.51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22.9</c:v>
                </c:pt>
                <c:pt idx="3">
                  <c:v>24.87</c:v>
                </c:pt>
                <c:pt idx="4">
                  <c:v>24.13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356.56</c:v>
                </c:pt>
                <c:pt idx="3">
                  <c:v>303.29000000000002</c:v>
                </c:pt>
                <c:pt idx="4">
                  <c:v>284.83999999999997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225.39</c:v>
                </c:pt>
                <c:pt idx="3">
                  <c:v>224.04</c:v>
                </c:pt>
                <c:pt idx="4">
                  <c:v>227.4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61.76</c:v>
                </c:pt>
                <c:pt idx="3">
                  <c:v>106.46</c:v>
                </c:pt>
                <c:pt idx="4">
                  <c:v>130.03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31.84</c:v>
                </c:pt>
                <c:pt idx="3">
                  <c:v>29.91</c:v>
                </c:pt>
                <c:pt idx="4">
                  <c:v>29.54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2331.14</c:v>
                </c:pt>
                <c:pt idx="3">
                  <c:v>2002.8</c:v>
                </c:pt>
                <c:pt idx="4">
                  <c:v>1879.1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974.93</c:v>
                </c:pt>
                <c:pt idx="3">
                  <c:v>855.8</c:v>
                </c:pt>
                <c:pt idx="4">
                  <c:v>789.46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52.32</c:v>
                </c:pt>
                <c:pt idx="3">
                  <c:v>59.1</c:v>
                </c:pt>
                <c:pt idx="4">
                  <c:v>74.64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55.32</c:v>
                </c:pt>
                <c:pt idx="3">
                  <c:v>59.8</c:v>
                </c:pt>
                <c:pt idx="4">
                  <c:v>57.77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277.01</c:v>
                </c:pt>
                <c:pt idx="3">
                  <c:v>261.32</c:v>
                </c:pt>
                <c:pt idx="4">
                  <c:v>208.64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283.17</c:v>
                </c:pt>
                <c:pt idx="3">
                  <c:v>263.76</c:v>
                </c:pt>
                <c:pt idx="4">
                  <c:v>274.35000000000002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【195.44】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heetViews>
  <sheetFormatPr defaultColWidth="2.625" defaultRowHeight="12.9"/>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新城市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46761</v>
      </c>
      <c r="AM8" s="22"/>
      <c r="AN8" s="22"/>
      <c r="AO8" s="22"/>
      <c r="AP8" s="22"/>
      <c r="AQ8" s="22"/>
      <c r="AR8" s="22"/>
      <c r="AS8" s="22"/>
      <c r="AT8" s="7">
        <f>データ!T6</f>
        <v>499.23</v>
      </c>
      <c r="AU8" s="7"/>
      <c r="AV8" s="7"/>
      <c r="AW8" s="7"/>
      <c r="AX8" s="7"/>
      <c r="AY8" s="7"/>
      <c r="AZ8" s="7"/>
      <c r="BA8" s="7"/>
      <c r="BB8" s="7">
        <f>データ!U6</f>
        <v>93.67</v>
      </c>
      <c r="BC8" s="7"/>
      <c r="BD8" s="7"/>
      <c r="BE8" s="7"/>
      <c r="BF8" s="7"/>
      <c r="BG8" s="7"/>
      <c r="BH8" s="7"/>
      <c r="BI8" s="7"/>
      <c r="BJ8" s="3"/>
      <c r="BK8" s="3"/>
      <c r="BL8" s="28" t="s">
        <v>13</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36</v>
      </c>
      <c r="BC9" s="5"/>
      <c r="BD9" s="5"/>
      <c r="BE9" s="5"/>
      <c r="BF9" s="5"/>
      <c r="BG9" s="5"/>
      <c r="BH9" s="5"/>
      <c r="BI9" s="5"/>
      <c r="BJ9" s="3"/>
      <c r="BK9" s="3"/>
      <c r="BL9" s="29" t="s">
        <v>37</v>
      </c>
      <c r="BM9" s="41"/>
      <c r="BN9" s="50" t="s">
        <v>39</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81.42</v>
      </c>
      <c r="J10" s="7"/>
      <c r="K10" s="7"/>
      <c r="L10" s="7"/>
      <c r="M10" s="7"/>
      <c r="N10" s="7"/>
      <c r="O10" s="7"/>
      <c r="P10" s="7">
        <f>データ!P6</f>
        <v>9.8699999999999992</v>
      </c>
      <c r="Q10" s="7"/>
      <c r="R10" s="7"/>
      <c r="S10" s="7"/>
      <c r="T10" s="7"/>
      <c r="U10" s="7"/>
      <c r="V10" s="7"/>
      <c r="W10" s="7">
        <f>データ!Q6</f>
        <v>100</v>
      </c>
      <c r="X10" s="7"/>
      <c r="Y10" s="7"/>
      <c r="Z10" s="7"/>
      <c r="AA10" s="7"/>
      <c r="AB10" s="7"/>
      <c r="AC10" s="7"/>
      <c r="AD10" s="22">
        <f>データ!R6</f>
        <v>4330</v>
      </c>
      <c r="AE10" s="22"/>
      <c r="AF10" s="22"/>
      <c r="AG10" s="22"/>
      <c r="AH10" s="22"/>
      <c r="AI10" s="22"/>
      <c r="AJ10" s="22"/>
      <c r="AK10" s="2"/>
      <c r="AL10" s="22">
        <f>データ!V6</f>
        <v>4584</v>
      </c>
      <c r="AM10" s="22"/>
      <c r="AN10" s="22"/>
      <c r="AO10" s="22"/>
      <c r="AP10" s="22"/>
      <c r="AQ10" s="22"/>
      <c r="AR10" s="22"/>
      <c r="AS10" s="22"/>
      <c r="AT10" s="7">
        <f>データ!W6</f>
        <v>4.6399999999999997</v>
      </c>
      <c r="AU10" s="7"/>
      <c r="AV10" s="7"/>
      <c r="AW10" s="7"/>
      <c r="AX10" s="7"/>
      <c r="AY10" s="7"/>
      <c r="AZ10" s="7"/>
      <c r="BA10" s="7"/>
      <c r="BB10" s="7">
        <f>データ!X6</f>
        <v>987.93</v>
      </c>
      <c r="BC10" s="7"/>
      <c r="BD10" s="7"/>
      <c r="BE10" s="7"/>
      <c r="BF10" s="7"/>
      <c r="BG10" s="7"/>
      <c r="BH10" s="7"/>
      <c r="BI10" s="7"/>
      <c r="BJ10" s="2"/>
      <c r="BK10" s="2"/>
      <c r="BL10" s="30" t="s">
        <v>40</v>
      </c>
      <c r="BM10" s="42"/>
      <c r="BN10" s="51" t="s">
        <v>30</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45</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46</v>
      </c>
    </row>
    <row r="84" spans="1:78" hidden="1">
      <c r="B84" s="12" t="s">
        <v>47</v>
      </c>
      <c r="C84" s="12"/>
      <c r="D84" s="12"/>
      <c r="E84" s="12" t="s">
        <v>49</v>
      </c>
      <c r="F84" s="12" t="s">
        <v>50</v>
      </c>
      <c r="G84" s="12" t="s">
        <v>51</v>
      </c>
      <c r="H84" s="12" t="s">
        <v>43</v>
      </c>
      <c r="I84" s="12" t="s">
        <v>9</v>
      </c>
      <c r="J84" s="12" t="s">
        <v>52</v>
      </c>
      <c r="K84" s="12" t="s">
        <v>53</v>
      </c>
      <c r="L84" s="12" t="s">
        <v>34</v>
      </c>
      <c r="M84" s="12" t="s">
        <v>38</v>
      </c>
      <c r="N84" s="12" t="s">
        <v>55</v>
      </c>
      <c r="O84" s="12" t="s">
        <v>57</v>
      </c>
    </row>
    <row r="85" spans="1:78" hidden="1">
      <c r="B85" s="12"/>
      <c r="C85" s="12"/>
      <c r="D85" s="12"/>
      <c r="E85" s="12" t="str">
        <f>データ!AI6</f>
        <v>【101.60】</v>
      </c>
      <c r="F85" s="12" t="str">
        <f>データ!AT6</f>
        <v>【195.44】</v>
      </c>
      <c r="G85" s="12" t="str">
        <f>データ!BE6</f>
        <v>【34.27】</v>
      </c>
      <c r="H85" s="12" t="str">
        <f>データ!BP6</f>
        <v>【747.76】</v>
      </c>
      <c r="I85" s="12" t="str">
        <f>データ!CA6</f>
        <v>【59.51】</v>
      </c>
      <c r="J85" s="12" t="str">
        <f>データ!CL6</f>
        <v>【261.46】</v>
      </c>
      <c r="K85" s="12" t="str">
        <f>データ!CW6</f>
        <v>【52.23】</v>
      </c>
      <c r="L85" s="12" t="str">
        <f>データ!DH6</f>
        <v>【85.82】</v>
      </c>
      <c r="M85" s="12" t="str">
        <f>データ!DS6</f>
        <v>【24.12】</v>
      </c>
      <c r="N85" s="12" t="str">
        <f>データ!ED6</f>
        <v>【0.00】</v>
      </c>
      <c r="O85" s="12" t="str">
        <f>データ!EO6</f>
        <v>【0.02】</v>
      </c>
    </row>
  </sheetData>
  <sheetProtection algorithmName="SHA-512" hashValue="695ksJEVMMIol5q1+uX085ZB6hRpYbEaN2COXzEHBH7nwD4djcxG8+89+yeti4Nh+7UdmQecsDx/wxux1MWNQg==" saltValue="4oqHg4uOne5A6Khi2RYlo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0"/>
  <sheetViews>
    <sheetView showGridLines="0" workbookViewId="0"/>
  </sheetViews>
  <sheetFormatPr defaultRowHeight="13.5"/>
  <cols>
    <col min="2" max="144" width="11.875" customWidth="1"/>
  </cols>
  <sheetData>
    <row r="1" spans="1:148">
      <c r="A1" t="s">
        <v>58</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8">
      <c r="A2" s="66" t="s">
        <v>59</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33</v>
      </c>
      <c r="C3" s="68" t="s">
        <v>61</v>
      </c>
      <c r="D3" s="68" t="s">
        <v>62</v>
      </c>
      <c r="E3" s="68" t="s">
        <v>5</v>
      </c>
      <c r="F3" s="68" t="s">
        <v>4</v>
      </c>
      <c r="G3" s="68" t="s">
        <v>25</v>
      </c>
      <c r="H3" s="74" t="s">
        <v>63</v>
      </c>
      <c r="I3" s="77"/>
      <c r="J3" s="77"/>
      <c r="K3" s="77"/>
      <c r="L3" s="77"/>
      <c r="M3" s="77"/>
      <c r="N3" s="77"/>
      <c r="O3" s="77"/>
      <c r="P3" s="77"/>
      <c r="Q3" s="77"/>
      <c r="R3" s="77"/>
      <c r="S3" s="77"/>
      <c r="T3" s="77"/>
      <c r="U3" s="77"/>
      <c r="V3" s="77"/>
      <c r="W3" s="77"/>
      <c r="X3" s="82"/>
      <c r="Y3" s="85" t="s">
        <v>56</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11</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c r="A4" s="66" t="s">
        <v>64</v>
      </c>
      <c r="B4" s="69"/>
      <c r="C4" s="69"/>
      <c r="D4" s="69"/>
      <c r="E4" s="69"/>
      <c r="F4" s="69"/>
      <c r="G4" s="69"/>
      <c r="H4" s="75"/>
      <c r="I4" s="78"/>
      <c r="J4" s="78"/>
      <c r="K4" s="78"/>
      <c r="L4" s="78"/>
      <c r="M4" s="78"/>
      <c r="N4" s="78"/>
      <c r="O4" s="78"/>
      <c r="P4" s="78"/>
      <c r="Q4" s="78"/>
      <c r="R4" s="78"/>
      <c r="S4" s="78"/>
      <c r="T4" s="78"/>
      <c r="U4" s="78"/>
      <c r="V4" s="78"/>
      <c r="W4" s="78"/>
      <c r="X4" s="83"/>
      <c r="Y4" s="86" t="s">
        <v>54</v>
      </c>
      <c r="Z4" s="86"/>
      <c r="AA4" s="86"/>
      <c r="AB4" s="86"/>
      <c r="AC4" s="86"/>
      <c r="AD4" s="86"/>
      <c r="AE4" s="86"/>
      <c r="AF4" s="86"/>
      <c r="AG4" s="86"/>
      <c r="AH4" s="86"/>
      <c r="AI4" s="86"/>
      <c r="AJ4" s="86" t="s">
        <v>48</v>
      </c>
      <c r="AK4" s="86"/>
      <c r="AL4" s="86"/>
      <c r="AM4" s="86"/>
      <c r="AN4" s="86"/>
      <c r="AO4" s="86"/>
      <c r="AP4" s="86"/>
      <c r="AQ4" s="86"/>
      <c r="AR4" s="86"/>
      <c r="AS4" s="86"/>
      <c r="AT4" s="86"/>
      <c r="AU4" s="86" t="s">
        <v>28</v>
      </c>
      <c r="AV4" s="86"/>
      <c r="AW4" s="86"/>
      <c r="AX4" s="86"/>
      <c r="AY4" s="86"/>
      <c r="AZ4" s="86"/>
      <c r="BA4" s="86"/>
      <c r="BB4" s="86"/>
      <c r="BC4" s="86"/>
      <c r="BD4" s="86"/>
      <c r="BE4" s="86"/>
      <c r="BF4" s="86" t="s">
        <v>66</v>
      </c>
      <c r="BG4" s="86"/>
      <c r="BH4" s="86"/>
      <c r="BI4" s="86"/>
      <c r="BJ4" s="86"/>
      <c r="BK4" s="86"/>
      <c r="BL4" s="86"/>
      <c r="BM4" s="86"/>
      <c r="BN4" s="86"/>
      <c r="BO4" s="86"/>
      <c r="BP4" s="86"/>
      <c r="BQ4" s="86" t="s">
        <v>15</v>
      </c>
      <c r="BR4" s="86"/>
      <c r="BS4" s="86"/>
      <c r="BT4" s="86"/>
      <c r="BU4" s="86"/>
      <c r="BV4" s="86"/>
      <c r="BW4" s="86"/>
      <c r="BX4" s="86"/>
      <c r="BY4" s="86"/>
      <c r="BZ4" s="86"/>
      <c r="CA4" s="86"/>
      <c r="CB4" s="86" t="s">
        <v>65</v>
      </c>
      <c r="CC4" s="86"/>
      <c r="CD4" s="86"/>
      <c r="CE4" s="86"/>
      <c r="CF4" s="86"/>
      <c r="CG4" s="86"/>
      <c r="CH4" s="86"/>
      <c r="CI4" s="86"/>
      <c r="CJ4" s="86"/>
      <c r="CK4" s="86"/>
      <c r="CL4" s="86"/>
      <c r="CM4" s="86" t="s">
        <v>1</v>
      </c>
      <c r="CN4" s="86"/>
      <c r="CO4" s="86"/>
      <c r="CP4" s="86"/>
      <c r="CQ4" s="86"/>
      <c r="CR4" s="86"/>
      <c r="CS4" s="86"/>
      <c r="CT4" s="86"/>
      <c r="CU4" s="86"/>
      <c r="CV4" s="86"/>
      <c r="CW4" s="86"/>
      <c r="CX4" s="86" t="s">
        <v>67</v>
      </c>
      <c r="CY4" s="86"/>
      <c r="CZ4" s="86"/>
      <c r="DA4" s="86"/>
      <c r="DB4" s="86"/>
      <c r="DC4" s="86"/>
      <c r="DD4" s="86"/>
      <c r="DE4" s="86"/>
      <c r="DF4" s="86"/>
      <c r="DG4" s="86"/>
      <c r="DH4" s="86"/>
      <c r="DI4" s="86" t="s">
        <v>68</v>
      </c>
      <c r="DJ4" s="86"/>
      <c r="DK4" s="86"/>
      <c r="DL4" s="86"/>
      <c r="DM4" s="86"/>
      <c r="DN4" s="86"/>
      <c r="DO4" s="86"/>
      <c r="DP4" s="86"/>
      <c r="DQ4" s="86"/>
      <c r="DR4" s="86"/>
      <c r="DS4" s="86"/>
      <c r="DT4" s="86" t="s">
        <v>69</v>
      </c>
      <c r="DU4" s="86"/>
      <c r="DV4" s="86"/>
      <c r="DW4" s="86"/>
      <c r="DX4" s="86"/>
      <c r="DY4" s="86"/>
      <c r="DZ4" s="86"/>
      <c r="EA4" s="86"/>
      <c r="EB4" s="86"/>
      <c r="EC4" s="86"/>
      <c r="ED4" s="86"/>
      <c r="EE4" s="86" t="s">
        <v>70</v>
      </c>
      <c r="EF4" s="86"/>
      <c r="EG4" s="86"/>
      <c r="EH4" s="86"/>
      <c r="EI4" s="86"/>
      <c r="EJ4" s="86"/>
      <c r="EK4" s="86"/>
      <c r="EL4" s="86"/>
      <c r="EM4" s="86"/>
      <c r="EN4" s="86"/>
      <c r="EO4" s="86"/>
    </row>
    <row r="5" spans="1:148">
      <c r="A5" s="66" t="s">
        <v>71</v>
      </c>
      <c r="B5" s="70"/>
      <c r="C5" s="70"/>
      <c r="D5" s="70"/>
      <c r="E5" s="70"/>
      <c r="F5" s="70"/>
      <c r="G5" s="70"/>
      <c r="H5" s="76" t="s">
        <v>60</v>
      </c>
      <c r="I5" s="76" t="s">
        <v>72</v>
      </c>
      <c r="J5" s="76" t="s">
        <v>73</v>
      </c>
      <c r="K5" s="76" t="s">
        <v>74</v>
      </c>
      <c r="L5" s="76" t="s">
        <v>75</v>
      </c>
      <c r="M5" s="76" t="s">
        <v>6</v>
      </c>
      <c r="N5" s="76" t="s">
        <v>76</v>
      </c>
      <c r="O5" s="76" t="s">
        <v>77</v>
      </c>
      <c r="P5" s="76" t="s">
        <v>78</v>
      </c>
      <c r="Q5" s="76" t="s">
        <v>79</v>
      </c>
      <c r="R5" s="76" t="s">
        <v>80</v>
      </c>
      <c r="S5" s="76" t="s">
        <v>81</v>
      </c>
      <c r="T5" s="76" t="s">
        <v>82</v>
      </c>
      <c r="U5" s="76" t="s">
        <v>0</v>
      </c>
      <c r="V5" s="76" t="s">
        <v>2</v>
      </c>
      <c r="W5" s="76" t="s">
        <v>83</v>
      </c>
      <c r="X5" s="76" t="s">
        <v>84</v>
      </c>
      <c r="Y5" s="76" t="s">
        <v>85</v>
      </c>
      <c r="Z5" s="76" t="s">
        <v>86</v>
      </c>
      <c r="AA5" s="76" t="s">
        <v>87</v>
      </c>
      <c r="AB5" s="76" t="s">
        <v>88</v>
      </c>
      <c r="AC5" s="76" t="s">
        <v>89</v>
      </c>
      <c r="AD5" s="76" t="s">
        <v>91</v>
      </c>
      <c r="AE5" s="76" t="s">
        <v>92</v>
      </c>
      <c r="AF5" s="76" t="s">
        <v>93</v>
      </c>
      <c r="AG5" s="76" t="s">
        <v>94</v>
      </c>
      <c r="AH5" s="76" t="s">
        <v>95</v>
      </c>
      <c r="AI5" s="76" t="s">
        <v>47</v>
      </c>
      <c r="AJ5" s="76" t="s">
        <v>85</v>
      </c>
      <c r="AK5" s="76" t="s">
        <v>86</v>
      </c>
      <c r="AL5" s="76" t="s">
        <v>87</v>
      </c>
      <c r="AM5" s="76" t="s">
        <v>88</v>
      </c>
      <c r="AN5" s="76" t="s">
        <v>89</v>
      </c>
      <c r="AO5" s="76" t="s">
        <v>91</v>
      </c>
      <c r="AP5" s="76" t="s">
        <v>92</v>
      </c>
      <c r="AQ5" s="76" t="s">
        <v>93</v>
      </c>
      <c r="AR5" s="76" t="s">
        <v>94</v>
      </c>
      <c r="AS5" s="76" t="s">
        <v>95</v>
      </c>
      <c r="AT5" s="76" t="s">
        <v>90</v>
      </c>
      <c r="AU5" s="76" t="s">
        <v>85</v>
      </c>
      <c r="AV5" s="76" t="s">
        <v>86</v>
      </c>
      <c r="AW5" s="76" t="s">
        <v>87</v>
      </c>
      <c r="AX5" s="76" t="s">
        <v>88</v>
      </c>
      <c r="AY5" s="76" t="s">
        <v>89</v>
      </c>
      <c r="AZ5" s="76" t="s">
        <v>91</v>
      </c>
      <c r="BA5" s="76" t="s">
        <v>92</v>
      </c>
      <c r="BB5" s="76" t="s">
        <v>93</v>
      </c>
      <c r="BC5" s="76" t="s">
        <v>94</v>
      </c>
      <c r="BD5" s="76" t="s">
        <v>95</v>
      </c>
      <c r="BE5" s="76" t="s">
        <v>90</v>
      </c>
      <c r="BF5" s="76" t="s">
        <v>85</v>
      </c>
      <c r="BG5" s="76" t="s">
        <v>86</v>
      </c>
      <c r="BH5" s="76" t="s">
        <v>87</v>
      </c>
      <c r="BI5" s="76" t="s">
        <v>88</v>
      </c>
      <c r="BJ5" s="76" t="s">
        <v>89</v>
      </c>
      <c r="BK5" s="76" t="s">
        <v>91</v>
      </c>
      <c r="BL5" s="76" t="s">
        <v>92</v>
      </c>
      <c r="BM5" s="76" t="s">
        <v>93</v>
      </c>
      <c r="BN5" s="76" t="s">
        <v>94</v>
      </c>
      <c r="BO5" s="76" t="s">
        <v>95</v>
      </c>
      <c r="BP5" s="76" t="s">
        <v>90</v>
      </c>
      <c r="BQ5" s="76" t="s">
        <v>85</v>
      </c>
      <c r="BR5" s="76" t="s">
        <v>86</v>
      </c>
      <c r="BS5" s="76" t="s">
        <v>87</v>
      </c>
      <c r="BT5" s="76" t="s">
        <v>88</v>
      </c>
      <c r="BU5" s="76" t="s">
        <v>89</v>
      </c>
      <c r="BV5" s="76" t="s">
        <v>91</v>
      </c>
      <c r="BW5" s="76" t="s">
        <v>92</v>
      </c>
      <c r="BX5" s="76" t="s">
        <v>93</v>
      </c>
      <c r="BY5" s="76" t="s">
        <v>94</v>
      </c>
      <c r="BZ5" s="76" t="s">
        <v>95</v>
      </c>
      <c r="CA5" s="76" t="s">
        <v>90</v>
      </c>
      <c r="CB5" s="76" t="s">
        <v>85</v>
      </c>
      <c r="CC5" s="76" t="s">
        <v>86</v>
      </c>
      <c r="CD5" s="76" t="s">
        <v>87</v>
      </c>
      <c r="CE5" s="76" t="s">
        <v>88</v>
      </c>
      <c r="CF5" s="76" t="s">
        <v>89</v>
      </c>
      <c r="CG5" s="76" t="s">
        <v>91</v>
      </c>
      <c r="CH5" s="76" t="s">
        <v>92</v>
      </c>
      <c r="CI5" s="76" t="s">
        <v>93</v>
      </c>
      <c r="CJ5" s="76" t="s">
        <v>94</v>
      </c>
      <c r="CK5" s="76" t="s">
        <v>95</v>
      </c>
      <c r="CL5" s="76" t="s">
        <v>90</v>
      </c>
      <c r="CM5" s="76" t="s">
        <v>85</v>
      </c>
      <c r="CN5" s="76" t="s">
        <v>86</v>
      </c>
      <c r="CO5" s="76" t="s">
        <v>87</v>
      </c>
      <c r="CP5" s="76" t="s">
        <v>88</v>
      </c>
      <c r="CQ5" s="76" t="s">
        <v>89</v>
      </c>
      <c r="CR5" s="76" t="s">
        <v>91</v>
      </c>
      <c r="CS5" s="76" t="s">
        <v>92</v>
      </c>
      <c r="CT5" s="76" t="s">
        <v>93</v>
      </c>
      <c r="CU5" s="76" t="s">
        <v>94</v>
      </c>
      <c r="CV5" s="76" t="s">
        <v>95</v>
      </c>
      <c r="CW5" s="76" t="s">
        <v>90</v>
      </c>
      <c r="CX5" s="76" t="s">
        <v>85</v>
      </c>
      <c r="CY5" s="76" t="s">
        <v>86</v>
      </c>
      <c r="CZ5" s="76" t="s">
        <v>87</v>
      </c>
      <c r="DA5" s="76" t="s">
        <v>88</v>
      </c>
      <c r="DB5" s="76" t="s">
        <v>89</v>
      </c>
      <c r="DC5" s="76" t="s">
        <v>91</v>
      </c>
      <c r="DD5" s="76" t="s">
        <v>92</v>
      </c>
      <c r="DE5" s="76" t="s">
        <v>93</v>
      </c>
      <c r="DF5" s="76" t="s">
        <v>94</v>
      </c>
      <c r="DG5" s="76" t="s">
        <v>95</v>
      </c>
      <c r="DH5" s="76" t="s">
        <v>90</v>
      </c>
      <c r="DI5" s="76" t="s">
        <v>85</v>
      </c>
      <c r="DJ5" s="76" t="s">
        <v>86</v>
      </c>
      <c r="DK5" s="76" t="s">
        <v>87</v>
      </c>
      <c r="DL5" s="76" t="s">
        <v>88</v>
      </c>
      <c r="DM5" s="76" t="s">
        <v>89</v>
      </c>
      <c r="DN5" s="76" t="s">
        <v>91</v>
      </c>
      <c r="DO5" s="76" t="s">
        <v>92</v>
      </c>
      <c r="DP5" s="76" t="s">
        <v>93</v>
      </c>
      <c r="DQ5" s="76" t="s">
        <v>94</v>
      </c>
      <c r="DR5" s="76" t="s">
        <v>95</v>
      </c>
      <c r="DS5" s="76" t="s">
        <v>90</v>
      </c>
      <c r="DT5" s="76" t="s">
        <v>85</v>
      </c>
      <c r="DU5" s="76" t="s">
        <v>86</v>
      </c>
      <c r="DV5" s="76" t="s">
        <v>87</v>
      </c>
      <c r="DW5" s="76" t="s">
        <v>88</v>
      </c>
      <c r="DX5" s="76" t="s">
        <v>89</v>
      </c>
      <c r="DY5" s="76" t="s">
        <v>91</v>
      </c>
      <c r="DZ5" s="76" t="s">
        <v>92</v>
      </c>
      <c r="EA5" s="76" t="s">
        <v>93</v>
      </c>
      <c r="EB5" s="76" t="s">
        <v>94</v>
      </c>
      <c r="EC5" s="76" t="s">
        <v>95</v>
      </c>
      <c r="ED5" s="76" t="s">
        <v>90</v>
      </c>
      <c r="EE5" s="76" t="s">
        <v>85</v>
      </c>
      <c r="EF5" s="76" t="s">
        <v>86</v>
      </c>
      <c r="EG5" s="76" t="s">
        <v>87</v>
      </c>
      <c r="EH5" s="76" t="s">
        <v>88</v>
      </c>
      <c r="EI5" s="76" t="s">
        <v>89</v>
      </c>
      <c r="EJ5" s="76" t="s">
        <v>91</v>
      </c>
      <c r="EK5" s="76" t="s">
        <v>92</v>
      </c>
      <c r="EL5" s="76" t="s">
        <v>93</v>
      </c>
      <c r="EM5" s="76" t="s">
        <v>94</v>
      </c>
      <c r="EN5" s="76" t="s">
        <v>95</v>
      </c>
      <c r="EO5" s="76" t="s">
        <v>90</v>
      </c>
    </row>
    <row r="6" spans="1:148" s="65" customFormat="1">
      <c r="A6" s="66" t="s">
        <v>96</v>
      </c>
      <c r="B6" s="71">
        <f t="shared" ref="B6:X6" si="1">B7</f>
        <v>2018</v>
      </c>
      <c r="C6" s="71">
        <f t="shared" si="1"/>
        <v>232211</v>
      </c>
      <c r="D6" s="71">
        <f t="shared" si="1"/>
        <v>46</v>
      </c>
      <c r="E6" s="71">
        <f t="shared" si="1"/>
        <v>17</v>
      </c>
      <c r="F6" s="71">
        <f t="shared" si="1"/>
        <v>5</v>
      </c>
      <c r="G6" s="71">
        <f t="shared" si="1"/>
        <v>0</v>
      </c>
      <c r="H6" s="71" t="str">
        <f t="shared" si="1"/>
        <v>愛知県　新城市</v>
      </c>
      <c r="I6" s="71" t="str">
        <f t="shared" si="1"/>
        <v>法適用</v>
      </c>
      <c r="J6" s="71" t="str">
        <f t="shared" si="1"/>
        <v>下水道事業</v>
      </c>
      <c r="K6" s="71" t="str">
        <f t="shared" si="1"/>
        <v>農業集落排水</v>
      </c>
      <c r="L6" s="71" t="str">
        <f t="shared" si="1"/>
        <v>F2</v>
      </c>
      <c r="M6" s="71" t="str">
        <f t="shared" si="1"/>
        <v>非設置</v>
      </c>
      <c r="N6" s="79" t="str">
        <f t="shared" si="1"/>
        <v>-</v>
      </c>
      <c r="O6" s="79">
        <f t="shared" si="1"/>
        <v>81.42</v>
      </c>
      <c r="P6" s="79">
        <f t="shared" si="1"/>
        <v>9.8699999999999992</v>
      </c>
      <c r="Q6" s="79">
        <f t="shared" si="1"/>
        <v>100</v>
      </c>
      <c r="R6" s="79">
        <f t="shared" si="1"/>
        <v>4330</v>
      </c>
      <c r="S6" s="79">
        <f t="shared" si="1"/>
        <v>46761</v>
      </c>
      <c r="T6" s="79">
        <f t="shared" si="1"/>
        <v>499.23</v>
      </c>
      <c r="U6" s="79">
        <f t="shared" si="1"/>
        <v>93.67</v>
      </c>
      <c r="V6" s="79">
        <f t="shared" si="1"/>
        <v>4584</v>
      </c>
      <c r="W6" s="79">
        <f t="shared" si="1"/>
        <v>4.6399999999999997</v>
      </c>
      <c r="X6" s="79">
        <f t="shared" si="1"/>
        <v>987.93</v>
      </c>
      <c r="Y6" s="87" t="str">
        <f t="shared" ref="Y6:AH6" si="2">IF(Y7="",NA(),Y7)</f>
        <v>-</v>
      </c>
      <c r="Z6" s="87" t="str">
        <f t="shared" si="2"/>
        <v>-</v>
      </c>
      <c r="AA6" s="87">
        <f t="shared" si="2"/>
        <v>92.22</v>
      </c>
      <c r="AB6" s="87">
        <f t="shared" si="2"/>
        <v>98.2</v>
      </c>
      <c r="AC6" s="87">
        <f t="shared" si="2"/>
        <v>101.64</v>
      </c>
      <c r="AD6" s="87" t="str">
        <f t="shared" si="2"/>
        <v>-</v>
      </c>
      <c r="AE6" s="87" t="str">
        <f t="shared" si="2"/>
        <v>-</v>
      </c>
      <c r="AF6" s="87">
        <f t="shared" si="2"/>
        <v>99.66</v>
      </c>
      <c r="AG6" s="87">
        <f t="shared" si="2"/>
        <v>100.95</v>
      </c>
      <c r="AH6" s="87">
        <f t="shared" si="2"/>
        <v>101.77</v>
      </c>
      <c r="AI6" s="79" t="str">
        <f>IF(AI7="","",IF(AI7="-","【-】","【"&amp;SUBSTITUTE(TEXT(AI7,"#,##0.00"),"-","△")&amp;"】"))</f>
        <v>【101.60】</v>
      </c>
      <c r="AJ6" s="87" t="str">
        <f t="shared" ref="AJ6:AS6" si="3">IF(AJ7="",NA(),AJ7)</f>
        <v>-</v>
      </c>
      <c r="AK6" s="87" t="str">
        <f t="shared" si="3"/>
        <v>-</v>
      </c>
      <c r="AL6" s="87">
        <f t="shared" si="3"/>
        <v>356.56</v>
      </c>
      <c r="AM6" s="87">
        <f t="shared" si="3"/>
        <v>303.29000000000002</v>
      </c>
      <c r="AN6" s="87">
        <f t="shared" si="3"/>
        <v>284.83999999999997</v>
      </c>
      <c r="AO6" s="87" t="str">
        <f t="shared" si="3"/>
        <v>-</v>
      </c>
      <c r="AP6" s="87" t="str">
        <f t="shared" si="3"/>
        <v>-</v>
      </c>
      <c r="AQ6" s="87">
        <f t="shared" si="3"/>
        <v>225.39</v>
      </c>
      <c r="AR6" s="87">
        <f t="shared" si="3"/>
        <v>224.04</v>
      </c>
      <c r="AS6" s="87">
        <f t="shared" si="3"/>
        <v>227.4</v>
      </c>
      <c r="AT6" s="79" t="str">
        <f>IF(AT7="","",IF(AT7="-","【-】","【"&amp;SUBSTITUTE(TEXT(AT7,"#,##0.00"),"-","△")&amp;"】"))</f>
        <v>【195.44】</v>
      </c>
      <c r="AU6" s="87" t="str">
        <f t="shared" ref="AU6:BD6" si="4">IF(AU7="",NA(),AU7)</f>
        <v>-</v>
      </c>
      <c r="AV6" s="87" t="str">
        <f t="shared" si="4"/>
        <v>-</v>
      </c>
      <c r="AW6" s="87">
        <f t="shared" si="4"/>
        <v>61.76</v>
      </c>
      <c r="AX6" s="87">
        <f t="shared" si="4"/>
        <v>106.46</v>
      </c>
      <c r="AY6" s="87">
        <f t="shared" si="4"/>
        <v>130.03</v>
      </c>
      <c r="AZ6" s="87" t="str">
        <f t="shared" si="4"/>
        <v>-</v>
      </c>
      <c r="BA6" s="87" t="str">
        <f t="shared" si="4"/>
        <v>-</v>
      </c>
      <c r="BB6" s="87">
        <f t="shared" si="4"/>
        <v>31.84</v>
      </c>
      <c r="BC6" s="87">
        <f t="shared" si="4"/>
        <v>29.91</v>
      </c>
      <c r="BD6" s="87">
        <f t="shared" si="4"/>
        <v>29.54</v>
      </c>
      <c r="BE6" s="79" t="str">
        <f>IF(BE7="","",IF(BE7="-","【-】","【"&amp;SUBSTITUTE(TEXT(BE7,"#,##0.00"),"-","△")&amp;"】"))</f>
        <v>【34.27】</v>
      </c>
      <c r="BF6" s="87" t="str">
        <f t="shared" ref="BF6:BO6" si="5">IF(BF7="",NA(),BF7)</f>
        <v>-</v>
      </c>
      <c r="BG6" s="87" t="str">
        <f t="shared" si="5"/>
        <v>-</v>
      </c>
      <c r="BH6" s="87">
        <f t="shared" si="5"/>
        <v>2331.14</v>
      </c>
      <c r="BI6" s="87">
        <f t="shared" si="5"/>
        <v>2002.8</v>
      </c>
      <c r="BJ6" s="87">
        <f t="shared" si="5"/>
        <v>1879.1</v>
      </c>
      <c r="BK6" s="87" t="str">
        <f t="shared" si="5"/>
        <v>-</v>
      </c>
      <c r="BL6" s="87" t="str">
        <f t="shared" si="5"/>
        <v>-</v>
      </c>
      <c r="BM6" s="87">
        <f t="shared" si="5"/>
        <v>974.93</v>
      </c>
      <c r="BN6" s="87">
        <f t="shared" si="5"/>
        <v>855.8</v>
      </c>
      <c r="BO6" s="87">
        <f t="shared" si="5"/>
        <v>789.46</v>
      </c>
      <c r="BP6" s="79" t="str">
        <f>IF(BP7="","",IF(BP7="-","【-】","【"&amp;SUBSTITUTE(TEXT(BP7,"#,##0.00"),"-","△")&amp;"】"))</f>
        <v>【747.76】</v>
      </c>
      <c r="BQ6" s="87" t="str">
        <f t="shared" ref="BQ6:BZ6" si="6">IF(BQ7="",NA(),BQ7)</f>
        <v>-</v>
      </c>
      <c r="BR6" s="87" t="str">
        <f t="shared" si="6"/>
        <v>-</v>
      </c>
      <c r="BS6" s="87">
        <f t="shared" si="6"/>
        <v>52.32</v>
      </c>
      <c r="BT6" s="87">
        <f t="shared" si="6"/>
        <v>59.1</v>
      </c>
      <c r="BU6" s="87">
        <f t="shared" si="6"/>
        <v>74.64</v>
      </c>
      <c r="BV6" s="87" t="str">
        <f t="shared" si="6"/>
        <v>-</v>
      </c>
      <c r="BW6" s="87" t="str">
        <f t="shared" si="6"/>
        <v>-</v>
      </c>
      <c r="BX6" s="87">
        <f t="shared" si="6"/>
        <v>55.32</v>
      </c>
      <c r="BY6" s="87">
        <f t="shared" si="6"/>
        <v>59.8</v>
      </c>
      <c r="BZ6" s="87">
        <f t="shared" si="6"/>
        <v>57.77</v>
      </c>
      <c r="CA6" s="79" t="str">
        <f>IF(CA7="","",IF(CA7="-","【-】","【"&amp;SUBSTITUTE(TEXT(CA7,"#,##0.00"),"-","△")&amp;"】"))</f>
        <v>【59.51】</v>
      </c>
      <c r="CB6" s="87" t="str">
        <f t="shared" ref="CB6:CK6" si="7">IF(CB7="",NA(),CB7)</f>
        <v>-</v>
      </c>
      <c r="CC6" s="87" t="str">
        <f t="shared" si="7"/>
        <v>-</v>
      </c>
      <c r="CD6" s="87">
        <f t="shared" si="7"/>
        <v>277.01</v>
      </c>
      <c r="CE6" s="87">
        <f t="shared" si="7"/>
        <v>261.32</v>
      </c>
      <c r="CF6" s="87">
        <f t="shared" si="7"/>
        <v>208.64</v>
      </c>
      <c r="CG6" s="87" t="str">
        <f t="shared" si="7"/>
        <v>-</v>
      </c>
      <c r="CH6" s="87" t="str">
        <f t="shared" si="7"/>
        <v>-</v>
      </c>
      <c r="CI6" s="87">
        <f t="shared" si="7"/>
        <v>283.17</v>
      </c>
      <c r="CJ6" s="87">
        <f t="shared" si="7"/>
        <v>263.76</v>
      </c>
      <c r="CK6" s="87">
        <f t="shared" si="7"/>
        <v>274.35000000000002</v>
      </c>
      <c r="CL6" s="79" t="str">
        <f>IF(CL7="","",IF(CL7="-","【-】","【"&amp;SUBSTITUTE(TEXT(CL7,"#,##0.00"),"-","△")&amp;"】"))</f>
        <v>【261.46】</v>
      </c>
      <c r="CM6" s="87" t="str">
        <f t="shared" ref="CM6:CV6" si="8">IF(CM7="",NA(),CM7)</f>
        <v>-</v>
      </c>
      <c r="CN6" s="87" t="str">
        <f t="shared" si="8"/>
        <v>-</v>
      </c>
      <c r="CO6" s="87">
        <f t="shared" si="8"/>
        <v>50.12</v>
      </c>
      <c r="CP6" s="87">
        <f t="shared" si="8"/>
        <v>53.28</v>
      </c>
      <c r="CQ6" s="87">
        <f t="shared" si="8"/>
        <v>48</v>
      </c>
      <c r="CR6" s="87" t="str">
        <f t="shared" si="8"/>
        <v>-</v>
      </c>
      <c r="CS6" s="87" t="str">
        <f t="shared" si="8"/>
        <v>-</v>
      </c>
      <c r="CT6" s="87">
        <f t="shared" si="8"/>
        <v>60.65</v>
      </c>
      <c r="CU6" s="87">
        <f t="shared" si="8"/>
        <v>51.75</v>
      </c>
      <c r="CV6" s="87">
        <f t="shared" si="8"/>
        <v>50.68</v>
      </c>
      <c r="CW6" s="79" t="str">
        <f>IF(CW7="","",IF(CW7="-","【-】","【"&amp;SUBSTITUTE(TEXT(CW7,"#,##0.00"),"-","△")&amp;"】"))</f>
        <v>【52.23】</v>
      </c>
      <c r="CX6" s="87" t="str">
        <f t="shared" ref="CX6:DG6" si="9">IF(CX7="",NA(),CX7)</f>
        <v>-</v>
      </c>
      <c r="CY6" s="87" t="str">
        <f t="shared" si="9"/>
        <v>-</v>
      </c>
      <c r="CZ6" s="87">
        <f t="shared" si="9"/>
        <v>84.9</v>
      </c>
      <c r="DA6" s="87">
        <f t="shared" si="9"/>
        <v>88.12</v>
      </c>
      <c r="DB6" s="87">
        <f t="shared" si="9"/>
        <v>87.43</v>
      </c>
      <c r="DC6" s="87" t="str">
        <f t="shared" si="9"/>
        <v>-</v>
      </c>
      <c r="DD6" s="87" t="str">
        <f t="shared" si="9"/>
        <v>-</v>
      </c>
      <c r="DE6" s="87">
        <f t="shared" si="9"/>
        <v>84.58</v>
      </c>
      <c r="DF6" s="87">
        <f t="shared" si="9"/>
        <v>84.84</v>
      </c>
      <c r="DG6" s="87">
        <f t="shared" si="9"/>
        <v>84.86</v>
      </c>
      <c r="DH6" s="79" t="str">
        <f>IF(DH7="","",IF(DH7="-","【-】","【"&amp;SUBSTITUTE(TEXT(DH7,"#,##0.00"),"-","△")&amp;"】"))</f>
        <v>【85.82】</v>
      </c>
      <c r="DI6" s="87" t="str">
        <f t="shared" ref="DI6:DR6" si="10">IF(DI7="",NA(),DI7)</f>
        <v>-</v>
      </c>
      <c r="DJ6" s="87" t="str">
        <f t="shared" si="10"/>
        <v>-</v>
      </c>
      <c r="DK6" s="87">
        <f t="shared" si="10"/>
        <v>3.25</v>
      </c>
      <c r="DL6" s="87">
        <f t="shared" si="10"/>
        <v>6.48</v>
      </c>
      <c r="DM6" s="87">
        <f t="shared" si="10"/>
        <v>9.51</v>
      </c>
      <c r="DN6" s="87" t="str">
        <f t="shared" si="10"/>
        <v>-</v>
      </c>
      <c r="DO6" s="87" t="str">
        <f t="shared" si="10"/>
        <v>-</v>
      </c>
      <c r="DP6" s="87">
        <f t="shared" si="10"/>
        <v>22.9</v>
      </c>
      <c r="DQ6" s="87">
        <f t="shared" si="10"/>
        <v>24.87</v>
      </c>
      <c r="DR6" s="87">
        <f t="shared" si="10"/>
        <v>24.13</v>
      </c>
      <c r="DS6" s="79" t="str">
        <f>IF(DS7="","",IF(DS7="-","【-】","【"&amp;SUBSTITUTE(TEXT(DS7,"#,##0.00"),"-","△")&amp;"】"))</f>
        <v>【24.12】</v>
      </c>
      <c r="DT6" s="87" t="str">
        <f t="shared" ref="DT6:EC6" si="11">IF(DT7="",NA(),DT7)</f>
        <v>-</v>
      </c>
      <c r="DU6" s="87" t="str">
        <f t="shared" si="11"/>
        <v>-</v>
      </c>
      <c r="DV6" s="79">
        <f t="shared" si="11"/>
        <v>0</v>
      </c>
      <c r="DW6" s="79">
        <f t="shared" si="11"/>
        <v>0</v>
      </c>
      <c r="DX6" s="79">
        <f t="shared" si="11"/>
        <v>0</v>
      </c>
      <c r="DY6" s="87" t="str">
        <f t="shared" si="11"/>
        <v>-</v>
      </c>
      <c r="DZ6" s="87" t="str">
        <f t="shared" si="11"/>
        <v>-</v>
      </c>
      <c r="EA6" s="79">
        <f t="shared" si="11"/>
        <v>0</v>
      </c>
      <c r="EB6" s="79">
        <f t="shared" si="11"/>
        <v>0</v>
      </c>
      <c r="EC6" s="79">
        <f t="shared" si="11"/>
        <v>0</v>
      </c>
      <c r="ED6" s="79" t="str">
        <f>IF(ED7="","",IF(ED7="-","【-】","【"&amp;SUBSTITUTE(TEXT(ED7,"#,##0.00"),"-","△")&amp;"】"))</f>
        <v>【0.00】</v>
      </c>
      <c r="EE6" s="87" t="str">
        <f t="shared" ref="EE6:EN6" si="12">IF(EE7="",NA(),EE7)</f>
        <v>-</v>
      </c>
      <c r="EF6" s="87" t="str">
        <f t="shared" si="12"/>
        <v>-</v>
      </c>
      <c r="EG6" s="79">
        <f t="shared" si="12"/>
        <v>0</v>
      </c>
      <c r="EH6" s="79">
        <f t="shared" si="12"/>
        <v>0</v>
      </c>
      <c r="EI6" s="79">
        <f t="shared" si="12"/>
        <v>0</v>
      </c>
      <c r="EJ6" s="87" t="str">
        <f t="shared" si="12"/>
        <v>-</v>
      </c>
      <c r="EK6" s="87" t="str">
        <f t="shared" si="12"/>
        <v>-</v>
      </c>
      <c r="EL6" s="87">
        <f t="shared" si="12"/>
        <v>2.0499999999999998</v>
      </c>
      <c r="EM6" s="87">
        <f t="shared" si="12"/>
        <v>1.e-002</v>
      </c>
      <c r="EN6" s="87">
        <f t="shared" si="12"/>
        <v>1.e-002</v>
      </c>
      <c r="EO6" s="79" t="str">
        <f>IF(EO7="","",IF(EO7="-","【-】","【"&amp;SUBSTITUTE(TEXT(EO7,"#,##0.00"),"-","△")&amp;"】"))</f>
        <v>【0.02】</v>
      </c>
    </row>
    <row r="7" spans="1:148" s="65" customFormat="1">
      <c r="A7" s="66"/>
      <c r="B7" s="72">
        <v>2018</v>
      </c>
      <c r="C7" s="72">
        <v>232211</v>
      </c>
      <c r="D7" s="72">
        <v>46</v>
      </c>
      <c r="E7" s="72">
        <v>17</v>
      </c>
      <c r="F7" s="72">
        <v>5</v>
      </c>
      <c r="G7" s="72">
        <v>0</v>
      </c>
      <c r="H7" s="72" t="s">
        <v>35</v>
      </c>
      <c r="I7" s="72" t="s">
        <v>97</v>
      </c>
      <c r="J7" s="72" t="s">
        <v>98</v>
      </c>
      <c r="K7" s="72" t="s">
        <v>99</v>
      </c>
      <c r="L7" s="72" t="s">
        <v>100</v>
      </c>
      <c r="M7" s="72" t="s">
        <v>101</v>
      </c>
      <c r="N7" s="80" t="s">
        <v>102</v>
      </c>
      <c r="O7" s="80">
        <v>81.42</v>
      </c>
      <c r="P7" s="80">
        <v>9.8699999999999992</v>
      </c>
      <c r="Q7" s="80">
        <v>100</v>
      </c>
      <c r="R7" s="80">
        <v>4330</v>
      </c>
      <c r="S7" s="80">
        <v>46761</v>
      </c>
      <c r="T7" s="80">
        <v>499.23</v>
      </c>
      <c r="U7" s="80">
        <v>93.67</v>
      </c>
      <c r="V7" s="80">
        <v>4584</v>
      </c>
      <c r="W7" s="80">
        <v>4.6399999999999997</v>
      </c>
      <c r="X7" s="80">
        <v>987.93</v>
      </c>
      <c r="Y7" s="80" t="s">
        <v>102</v>
      </c>
      <c r="Z7" s="80" t="s">
        <v>102</v>
      </c>
      <c r="AA7" s="80">
        <v>92.22</v>
      </c>
      <c r="AB7" s="80">
        <v>98.2</v>
      </c>
      <c r="AC7" s="80">
        <v>101.64</v>
      </c>
      <c r="AD7" s="80" t="s">
        <v>102</v>
      </c>
      <c r="AE7" s="80" t="s">
        <v>102</v>
      </c>
      <c r="AF7" s="80">
        <v>99.66</v>
      </c>
      <c r="AG7" s="80">
        <v>100.95</v>
      </c>
      <c r="AH7" s="80">
        <v>101.77</v>
      </c>
      <c r="AI7" s="80">
        <v>101.6</v>
      </c>
      <c r="AJ7" s="80" t="s">
        <v>102</v>
      </c>
      <c r="AK7" s="80" t="s">
        <v>102</v>
      </c>
      <c r="AL7" s="80">
        <v>356.56</v>
      </c>
      <c r="AM7" s="80">
        <v>303.29000000000002</v>
      </c>
      <c r="AN7" s="80">
        <v>284.83999999999997</v>
      </c>
      <c r="AO7" s="80" t="s">
        <v>102</v>
      </c>
      <c r="AP7" s="80" t="s">
        <v>102</v>
      </c>
      <c r="AQ7" s="80">
        <v>225.39</v>
      </c>
      <c r="AR7" s="80">
        <v>224.04</v>
      </c>
      <c r="AS7" s="80">
        <v>227.4</v>
      </c>
      <c r="AT7" s="80">
        <v>195.44</v>
      </c>
      <c r="AU7" s="80" t="s">
        <v>102</v>
      </c>
      <c r="AV7" s="80" t="s">
        <v>102</v>
      </c>
      <c r="AW7" s="80">
        <v>61.76</v>
      </c>
      <c r="AX7" s="80">
        <v>106.46</v>
      </c>
      <c r="AY7" s="80">
        <v>130.03</v>
      </c>
      <c r="AZ7" s="80" t="s">
        <v>102</v>
      </c>
      <c r="BA7" s="80" t="s">
        <v>102</v>
      </c>
      <c r="BB7" s="80">
        <v>31.84</v>
      </c>
      <c r="BC7" s="80">
        <v>29.91</v>
      </c>
      <c r="BD7" s="80">
        <v>29.54</v>
      </c>
      <c r="BE7" s="80">
        <v>34.270000000000003</v>
      </c>
      <c r="BF7" s="80" t="s">
        <v>102</v>
      </c>
      <c r="BG7" s="80" t="s">
        <v>102</v>
      </c>
      <c r="BH7" s="80">
        <v>2331.14</v>
      </c>
      <c r="BI7" s="80">
        <v>2002.8</v>
      </c>
      <c r="BJ7" s="80">
        <v>1879.1</v>
      </c>
      <c r="BK7" s="80" t="s">
        <v>102</v>
      </c>
      <c r="BL7" s="80" t="s">
        <v>102</v>
      </c>
      <c r="BM7" s="80">
        <v>974.93</v>
      </c>
      <c r="BN7" s="80">
        <v>855.8</v>
      </c>
      <c r="BO7" s="80">
        <v>789.46</v>
      </c>
      <c r="BP7" s="80">
        <v>747.76</v>
      </c>
      <c r="BQ7" s="80" t="s">
        <v>102</v>
      </c>
      <c r="BR7" s="80" t="s">
        <v>102</v>
      </c>
      <c r="BS7" s="80">
        <v>52.32</v>
      </c>
      <c r="BT7" s="80">
        <v>59.1</v>
      </c>
      <c r="BU7" s="80">
        <v>74.64</v>
      </c>
      <c r="BV7" s="80" t="s">
        <v>102</v>
      </c>
      <c r="BW7" s="80" t="s">
        <v>102</v>
      </c>
      <c r="BX7" s="80">
        <v>55.32</v>
      </c>
      <c r="BY7" s="80">
        <v>59.8</v>
      </c>
      <c r="BZ7" s="80">
        <v>57.77</v>
      </c>
      <c r="CA7" s="80">
        <v>59.51</v>
      </c>
      <c r="CB7" s="80" t="s">
        <v>102</v>
      </c>
      <c r="CC7" s="80" t="s">
        <v>102</v>
      </c>
      <c r="CD7" s="80">
        <v>277.01</v>
      </c>
      <c r="CE7" s="80">
        <v>261.32</v>
      </c>
      <c r="CF7" s="80">
        <v>208.64</v>
      </c>
      <c r="CG7" s="80" t="s">
        <v>102</v>
      </c>
      <c r="CH7" s="80" t="s">
        <v>102</v>
      </c>
      <c r="CI7" s="80">
        <v>283.17</v>
      </c>
      <c r="CJ7" s="80">
        <v>263.76</v>
      </c>
      <c r="CK7" s="80">
        <v>274.35000000000002</v>
      </c>
      <c r="CL7" s="80">
        <v>261.45999999999998</v>
      </c>
      <c r="CM7" s="80" t="s">
        <v>102</v>
      </c>
      <c r="CN7" s="80" t="s">
        <v>102</v>
      </c>
      <c r="CO7" s="80">
        <v>50.12</v>
      </c>
      <c r="CP7" s="80">
        <v>53.28</v>
      </c>
      <c r="CQ7" s="80">
        <v>48</v>
      </c>
      <c r="CR7" s="80" t="s">
        <v>102</v>
      </c>
      <c r="CS7" s="80" t="s">
        <v>102</v>
      </c>
      <c r="CT7" s="80">
        <v>60.65</v>
      </c>
      <c r="CU7" s="80">
        <v>51.75</v>
      </c>
      <c r="CV7" s="80">
        <v>50.68</v>
      </c>
      <c r="CW7" s="80">
        <v>52.23</v>
      </c>
      <c r="CX7" s="80" t="s">
        <v>102</v>
      </c>
      <c r="CY7" s="80" t="s">
        <v>102</v>
      </c>
      <c r="CZ7" s="80">
        <v>84.9</v>
      </c>
      <c r="DA7" s="80">
        <v>88.12</v>
      </c>
      <c r="DB7" s="80">
        <v>87.43</v>
      </c>
      <c r="DC7" s="80" t="s">
        <v>102</v>
      </c>
      <c r="DD7" s="80" t="s">
        <v>102</v>
      </c>
      <c r="DE7" s="80">
        <v>84.58</v>
      </c>
      <c r="DF7" s="80">
        <v>84.84</v>
      </c>
      <c r="DG7" s="80">
        <v>84.86</v>
      </c>
      <c r="DH7" s="80">
        <v>85.82</v>
      </c>
      <c r="DI7" s="80" t="s">
        <v>102</v>
      </c>
      <c r="DJ7" s="80" t="s">
        <v>102</v>
      </c>
      <c r="DK7" s="80">
        <v>3.25</v>
      </c>
      <c r="DL7" s="80">
        <v>6.48</v>
      </c>
      <c r="DM7" s="80">
        <v>9.51</v>
      </c>
      <c r="DN7" s="80" t="s">
        <v>102</v>
      </c>
      <c r="DO7" s="80" t="s">
        <v>102</v>
      </c>
      <c r="DP7" s="80">
        <v>22.9</v>
      </c>
      <c r="DQ7" s="80">
        <v>24.87</v>
      </c>
      <c r="DR7" s="80">
        <v>24.13</v>
      </c>
      <c r="DS7" s="80">
        <v>24.12</v>
      </c>
      <c r="DT7" s="80" t="s">
        <v>102</v>
      </c>
      <c r="DU7" s="80" t="s">
        <v>102</v>
      </c>
      <c r="DV7" s="80">
        <v>0</v>
      </c>
      <c r="DW7" s="80">
        <v>0</v>
      </c>
      <c r="DX7" s="80">
        <v>0</v>
      </c>
      <c r="DY7" s="80" t="s">
        <v>102</v>
      </c>
      <c r="DZ7" s="80" t="s">
        <v>102</v>
      </c>
      <c r="EA7" s="80">
        <v>0</v>
      </c>
      <c r="EB7" s="80">
        <v>0</v>
      </c>
      <c r="EC7" s="80">
        <v>0</v>
      </c>
      <c r="ED7" s="80">
        <v>0</v>
      </c>
      <c r="EE7" s="80" t="s">
        <v>102</v>
      </c>
      <c r="EF7" s="80" t="s">
        <v>102</v>
      </c>
      <c r="EG7" s="80">
        <v>0</v>
      </c>
      <c r="EH7" s="80">
        <v>0</v>
      </c>
      <c r="EI7" s="80">
        <v>0</v>
      </c>
      <c r="EJ7" s="80" t="s">
        <v>102</v>
      </c>
      <c r="EK7" s="80" t="s">
        <v>102</v>
      </c>
      <c r="EL7" s="80">
        <v>2.0499999999999998</v>
      </c>
      <c r="EM7" s="80">
        <v>1.e-002</v>
      </c>
      <c r="EN7" s="80">
        <v>1.e-002</v>
      </c>
      <c r="EO7" s="80">
        <v>2.e-002</v>
      </c>
    </row>
    <row r="8" spans="1:148">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row>
    <row r="9" spans="1:148">
      <c r="A9" s="67"/>
      <c r="B9" s="67" t="s">
        <v>103</v>
      </c>
      <c r="C9" s="67" t="s">
        <v>104</v>
      </c>
      <c r="D9" s="67" t="s">
        <v>105</v>
      </c>
      <c r="E9" s="67" t="s">
        <v>106</v>
      </c>
      <c r="F9" s="67" t="s">
        <v>107</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8">
      <c r="A10" s="67" t="s">
        <v>33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中嶋 慶奈</cp:lastModifiedBy>
  <cp:lastPrinted>2020-02-03T05:57:46Z</cp:lastPrinted>
  <dcterms:created xsi:type="dcterms:W3CDTF">2019-12-05T04:54:09Z</dcterms:created>
  <dcterms:modified xsi:type="dcterms:W3CDTF">2020-02-05T05:54:51Z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2020-02-05T05:54:51Z</vt:filetime>
  </property>
</Properties>
</file>