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30水道部\10下水道課\ファイリング\P3下水道\03国・県\01通知・照会\13経営比較分析表\R1\20200204公営企業に係る「経営比較分析表」の分析等の確認について\03回答\"/>
    </mc:Choice>
  </mc:AlternateContent>
  <workbookProtection workbookAlgorithmName="SHA-512" workbookHashValue="+fiMRHBmFlFWHPykal6Iyc8qewy1RSONDtCowKUPVkTHIVdh+0hhTLTxI098z5vqwwN/dRDbvXoUt10PUImHPw==" workbookSaltValue="0FImLhu+MDf2yn+Sx7Bviw==" workbookSpinCount="100000" lockStructure="1"/>
  <bookViews>
    <workbookView xWindow="930" yWindow="0" windowWidth="19560" windowHeight="8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I10" i="4"/>
  <c r="BB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<sst xmlns="http://schemas.openxmlformats.org/spreadsheetml/2006/main" count="228" uniqueCount="114">
  <si>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</si>
  <si>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</si>
  <si>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</si>
  <si>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</si>
  <si>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</si>
  <si>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</si>
  <si>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</si>
  <si>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</si>
  <si>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</si>
  <si>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</si>
  <si>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</si>
  <si>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</si>
  <si>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</si>
  <si>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</si>
  <si>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</si>
  <si>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</si>
  <si>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</si>
  <si>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</si>
  <si>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</si>
  <si>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</si>
  <si>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</si>
  <si>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</si>
  <si>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</si>
  <si>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</si>
  <si>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</si>
  <si>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</si>
  <si>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</si>
  <si>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</si>
  <si>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</si>
  <si>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</si>
  <si>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</si>
  <si>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</si>
  <si>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</si>
  <si>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</si>
  <si>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</si>
  <si>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</si>
  <si>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</si>
  <si>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</si>
  <si>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</si>
  <si>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</si>
  <si>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</si>
  <si>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</si>
  <si>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</si>
  <si>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</si>
  <si>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</si>
  <si>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</si>
  <si>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</si>
  <si>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</si>
  <si>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</si>
  <si>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</si>
  <si>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</si>
  <si>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</si>
  <si>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</si>
  <si>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</si>
  <si>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</si>
  <si>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</si>
  <si>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</si>
  <si>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</si>
  <si>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</si>
  <si>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</si>
  <si>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</si>
  <si>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</si>
  <si>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</si>
  <si>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</si>
  <si>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</si>
  <si>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</si>
  <si>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</si>
  <si>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</si>
  <si>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</si>
  <si>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</si>
  <si>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</si>
  <si>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</si>
  <si>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</si>
  <si>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</si>
  <si>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</si>
  <si>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</si>
  <si>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</si>
  <si>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</si>
  <si>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</si>
  <si>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</si>
  <si>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</si>
  <si>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</si>
  <si>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</si>
  <si>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</si>
  <si>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</si>
  <si>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</si>
  <si>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</si>
  <si>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</si>
  <si>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</si>
  <si>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</si>
  <si>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</si>
  <si>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</si>
  <si>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</si>
  <si>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</si>
  <si>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</si>
  <si>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</si>
  <si>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</si>
  <si>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</si>
  <si>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</si>
  <si>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</si>
  <si>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</si>
  <si>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</si>
  <si>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</si>
  <si>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</si>
  <si>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</si>
  <si>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</si>
  <si>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</si>
  <si>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</si>
  <si>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</si>
  <si>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</si>
  <si>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</si>
  <si>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としては整備を終了しており、新規の施設整備もなく、今後発生する多大な修繕費や施設更新費用をどう工面するかが大きな課題となっています。そのため、令和２年度から農業集落排水を公共下水道へ接続し、汚水の南部浄化センターでの一元処理を予定しており、維持管理費用節減の効果を見込んでいます。令和２年度以降、農業集落排水事業は公共下水道事業として管理、運営を行っていくため、農業集落排水事業分を含めた下水道事業経営戦略を令和元年度末に策定する予定です。</t>
    <rPh sb="1" eb="3">
      <t>ノウギョウ</t>
    </rPh>
    <rPh sb="3" eb="5">
      <t>シュウラク</t>
    </rPh>
    <rPh sb="5" eb="7">
      <t>ハイスイ</t>
    </rPh>
    <rPh sb="7" eb="9">
      <t>ジギョウ</t>
    </rPh>
    <rPh sb="13" eb="15">
      <t>セイビ</t>
    </rPh>
    <rPh sb="16" eb="18">
      <t>シュウリョウ</t>
    </rPh>
    <rPh sb="23" eb="25">
      <t>シンキ</t>
    </rPh>
    <rPh sb="26" eb="28">
      <t>シセツ</t>
    </rPh>
    <rPh sb="28" eb="30">
      <t>セイビ</t>
    </rPh>
    <rPh sb="34" eb="36">
      <t>コンゴ</t>
    </rPh>
    <rPh sb="36" eb="38">
      <t>ハッセイ</t>
    </rPh>
    <rPh sb="40" eb="42">
      <t>タダイ</t>
    </rPh>
    <rPh sb="43" eb="46">
      <t>シュウゼンヒ</t>
    </rPh>
    <rPh sb="47" eb="49">
      <t>シセツ</t>
    </rPh>
    <rPh sb="49" eb="51">
      <t>コウシン</t>
    </rPh>
    <rPh sb="51" eb="53">
      <t>ヒヨウ</t>
    </rPh>
    <rPh sb="56" eb="58">
      <t>クメン</t>
    </rPh>
    <rPh sb="62" eb="63">
      <t>オオ</t>
    </rPh>
    <rPh sb="65" eb="67">
      <t>カダイ</t>
    </rPh>
    <rPh sb="80" eb="82">
      <t>レイワ</t>
    </rPh>
    <rPh sb="83" eb="85">
      <t>ネンド</t>
    </rPh>
    <rPh sb="87" eb="89">
      <t>ノウギョウ</t>
    </rPh>
    <rPh sb="89" eb="91">
      <t>シュウラク</t>
    </rPh>
    <rPh sb="91" eb="93">
      <t>ハイスイ</t>
    </rPh>
    <rPh sb="94" eb="96">
      <t>コウキョウ</t>
    </rPh>
    <rPh sb="96" eb="99">
      <t>ゲスイドウ</t>
    </rPh>
    <rPh sb="100" eb="102">
      <t>セツゾク</t>
    </rPh>
    <rPh sb="104" eb="106">
      <t>オスイ</t>
    </rPh>
    <rPh sb="107" eb="109">
      <t>ナンブ</t>
    </rPh>
    <rPh sb="109" eb="111">
      <t>ジョウカ</t>
    </rPh>
    <rPh sb="117" eb="119">
      <t>イチゲン</t>
    </rPh>
    <rPh sb="119" eb="121">
      <t>ショリ</t>
    </rPh>
    <rPh sb="122" eb="124">
      <t>ヨテイ</t>
    </rPh>
    <rPh sb="129" eb="131">
      <t>イジ</t>
    </rPh>
    <rPh sb="131" eb="133">
      <t>カンリ</t>
    </rPh>
    <rPh sb="133" eb="135">
      <t>ヒヨウ</t>
    </rPh>
    <rPh sb="135" eb="137">
      <t>セツゲン</t>
    </rPh>
    <rPh sb="138" eb="140">
      <t>コウカ</t>
    </rPh>
    <rPh sb="141" eb="143">
      <t>ミコ</t>
    </rPh>
    <rPh sb="149" eb="151">
      <t>レイワ</t>
    </rPh>
    <rPh sb="152" eb="154">
      <t>ネンド</t>
    </rPh>
    <rPh sb="154" eb="156">
      <t>イコウ</t>
    </rPh>
    <rPh sb="157" eb="159">
      <t>ノウギョウ</t>
    </rPh>
    <rPh sb="159" eb="161">
      <t>シュウラク</t>
    </rPh>
    <rPh sb="161" eb="163">
      <t>ハイスイ</t>
    </rPh>
    <rPh sb="163" eb="165">
      <t>ジギョウ</t>
    </rPh>
    <rPh sb="166" eb="168">
      <t>コウキョウ</t>
    </rPh>
    <rPh sb="168" eb="171">
      <t>ゲスイドウ</t>
    </rPh>
    <rPh sb="171" eb="173">
      <t>ジギョウ</t>
    </rPh>
    <rPh sb="176" eb="178">
      <t>カンリ</t>
    </rPh>
    <rPh sb="179" eb="181">
      <t>ウンエイ</t>
    </rPh>
    <rPh sb="182" eb="183">
      <t>オコナ</t>
    </rPh>
    <rPh sb="190" eb="192">
      <t>ノウギョウ</t>
    </rPh>
    <rPh sb="192" eb="194">
      <t>シュウラク</t>
    </rPh>
    <rPh sb="194" eb="196">
      <t>ハイスイ</t>
    </rPh>
    <rPh sb="196" eb="198">
      <t>ジギョウ</t>
    </rPh>
    <rPh sb="198" eb="199">
      <t>ブン</t>
    </rPh>
    <rPh sb="200" eb="201">
      <t>フク</t>
    </rPh>
    <rPh sb="203" eb="206">
      <t>ゲスイドウ</t>
    </rPh>
    <rPh sb="206" eb="208">
      <t>ジギョウ</t>
    </rPh>
    <rPh sb="208" eb="210">
      <t>ケイエイ</t>
    </rPh>
    <rPh sb="210" eb="212">
      <t>センリャク</t>
    </rPh>
    <rPh sb="213" eb="215">
      <t>レイワ</t>
    </rPh>
    <rPh sb="215" eb="217">
      <t>ガンネン</t>
    </rPh>
    <rPh sb="217" eb="218">
      <t>ド</t>
    </rPh>
    <rPh sb="218" eb="219">
      <t>マツ</t>
    </rPh>
    <rPh sb="220" eb="222">
      <t>サクテイ</t>
    </rPh>
    <rPh sb="224" eb="226">
      <t>ヨテイ</t>
    </rPh>
    <phoneticPr fontId="4"/>
  </si>
  <si>
    <t>　供用開始が平成１３年度であり、まもなく終末処理場の処理機械設備が更新時期を迎えるため、終末処理場を令和元年度末で廃止し、令和２年度から公共下水道への接続を予定しています。そのため、今後は公共下水道事業として、農業集落排水事業から引き継ぐ管渠施設及びマンホールポンプの維持管理を行っていきます。</t>
    <rPh sb="1" eb="3">
      <t>キョウヨウ</t>
    </rPh>
    <rPh sb="3" eb="5">
      <t>カイシ</t>
    </rPh>
    <rPh sb="6" eb="8">
      <t>ヘイセイ</t>
    </rPh>
    <rPh sb="10" eb="12">
      <t>ネンド</t>
    </rPh>
    <rPh sb="61" eb="63">
      <t>レイワ</t>
    </rPh>
    <rPh sb="64" eb="66">
      <t>ネンド</t>
    </rPh>
    <rPh sb="68" eb="70">
      <t>コウキョウ</t>
    </rPh>
    <rPh sb="70" eb="73">
      <t>ゲスイドウ</t>
    </rPh>
    <rPh sb="75" eb="77">
      <t>セツゾク</t>
    </rPh>
    <rPh sb="78" eb="80">
      <t>ヨテイ</t>
    </rPh>
    <rPh sb="91" eb="93">
      <t>コンゴ</t>
    </rPh>
    <rPh sb="94" eb="96">
      <t>コウキョウ</t>
    </rPh>
    <rPh sb="96" eb="99">
      <t>ゲスイドウ</t>
    </rPh>
    <rPh sb="99" eb="101">
      <t>ジギョウ</t>
    </rPh>
    <rPh sb="105" eb="107">
      <t>ノウギョウ</t>
    </rPh>
    <rPh sb="107" eb="109">
      <t>シュウラク</t>
    </rPh>
    <rPh sb="109" eb="111">
      <t>ハイスイ</t>
    </rPh>
    <rPh sb="111" eb="113">
      <t>ジギョウ</t>
    </rPh>
    <rPh sb="115" eb="116">
      <t>ヒ</t>
    </rPh>
    <rPh sb="117" eb="118">
      <t>ツ</t>
    </rPh>
    <rPh sb="119" eb="120">
      <t>カン</t>
    </rPh>
    <rPh sb="120" eb="121">
      <t>キョ</t>
    </rPh>
    <rPh sb="121" eb="123">
      <t>シセツ</t>
    </rPh>
    <rPh sb="123" eb="124">
      <t>オヨ</t>
    </rPh>
    <rPh sb="134" eb="136">
      <t>イジ</t>
    </rPh>
    <rPh sb="136" eb="138">
      <t>カンリ</t>
    </rPh>
    <rPh sb="139" eb="140">
      <t>オコナ</t>
    </rPh>
    <phoneticPr fontId="4"/>
  </si>
  <si>
    <r>
      <t>　①収益的収支比率は、前年度に比べて修繕費が増加したものの、一般会計繰入金が増加したこともあり、前年度比較で６．２ポイント上昇しました。農業集落排水事業は、単独処理場を有しており多額の維持管理費用が必要となりますが、処理人口は１，０５０人程度であり、⑥汚水処理原価は公共下水道事業より割高となりますが、同一料金体系をとっているため、</t>
    </r>
    <r>
      <rPr>
        <sz val="11"/>
        <rFont val="ＭＳ ゴシック"/>
        <family val="3"/>
        <charset val="128"/>
      </rPr>
      <t>⑤</t>
    </r>
    <r>
      <rPr>
        <sz val="11"/>
        <color theme="1"/>
        <rFont val="ＭＳ ゴシック"/>
        <family val="3"/>
        <charset val="128"/>
      </rPr>
      <t>経費回収率は低くなっています。また、当初計画より区域内人口が少なくなっているため、⑦施設利用率も５０％前後と低迷しています。この事業による整備は既に完了しており、今後下水道使用料の大幅な自然増が見込めないため、令和２年度から公共下水道へ接続することで維持管理費等の経費節減を図り、公共下水道事業として管理、運営を行っていく予定です。</t>
    </r>
    <rPh sb="11" eb="14">
      <t>ゼンネンド</t>
    </rPh>
    <rPh sb="15" eb="16">
      <t>クラ</t>
    </rPh>
    <rPh sb="18" eb="21">
      <t>シュウゼンヒ</t>
    </rPh>
    <rPh sb="22" eb="24">
      <t>ゾウカ</t>
    </rPh>
    <rPh sb="30" eb="32">
      <t>イッパン</t>
    </rPh>
    <rPh sb="32" eb="34">
      <t>カイケイ</t>
    </rPh>
    <rPh sb="34" eb="36">
      <t>クリイレ</t>
    </rPh>
    <rPh sb="36" eb="37">
      <t>キン</t>
    </rPh>
    <rPh sb="38" eb="40">
      <t>ゾウカ</t>
    </rPh>
    <rPh sb="48" eb="51">
      <t>ゼンネンド</t>
    </rPh>
    <rPh sb="51" eb="53">
      <t>ヒカク</t>
    </rPh>
    <rPh sb="61" eb="63">
      <t>ジョウショウ</t>
    </rPh>
    <rPh sb="68" eb="70">
      <t>ノウギョウ</t>
    </rPh>
    <rPh sb="70" eb="72">
      <t>シュウラク</t>
    </rPh>
    <rPh sb="72" eb="74">
      <t>ハイスイ</t>
    </rPh>
    <rPh sb="74" eb="76">
      <t>ジギョウ</t>
    </rPh>
    <rPh sb="78" eb="80">
      <t>タンドク</t>
    </rPh>
    <rPh sb="80" eb="83">
      <t>ショリジョウ</t>
    </rPh>
    <rPh sb="84" eb="85">
      <t>ユウ</t>
    </rPh>
    <rPh sb="89" eb="91">
      <t>タガク</t>
    </rPh>
    <rPh sb="92" eb="94">
      <t>イジ</t>
    </rPh>
    <rPh sb="94" eb="96">
      <t>カンリ</t>
    </rPh>
    <rPh sb="96" eb="98">
      <t>ヒヨウ</t>
    </rPh>
    <rPh sb="99" eb="101">
      <t>ヒツヨウ</t>
    </rPh>
    <rPh sb="108" eb="110">
      <t>ショリ</t>
    </rPh>
    <rPh sb="110" eb="112">
      <t>ジンコウ</t>
    </rPh>
    <rPh sb="118" eb="119">
      <t>ニン</t>
    </rPh>
    <rPh sb="119" eb="121">
      <t>テイド</t>
    </rPh>
    <rPh sb="126" eb="128">
      <t>オスイ</t>
    </rPh>
    <rPh sb="128" eb="130">
      <t>ショリ</t>
    </rPh>
    <rPh sb="130" eb="132">
      <t>ゲンカ</t>
    </rPh>
    <rPh sb="133" eb="135">
      <t>コウキョウ</t>
    </rPh>
    <rPh sb="135" eb="138">
      <t>ゲスイドウ</t>
    </rPh>
    <rPh sb="138" eb="140">
      <t>ジギョウ</t>
    </rPh>
    <rPh sb="142" eb="144">
      <t>ワリダカ</t>
    </rPh>
    <rPh sb="151" eb="153">
      <t>ドウイツ</t>
    </rPh>
    <rPh sb="153" eb="155">
      <t>リョウキン</t>
    </rPh>
    <rPh sb="155" eb="157">
      <t>タイケイ</t>
    </rPh>
    <rPh sb="167" eb="169">
      <t>ケイヒ</t>
    </rPh>
    <rPh sb="169" eb="171">
      <t>カイシュウ</t>
    </rPh>
    <rPh sb="171" eb="172">
      <t>リツ</t>
    </rPh>
    <rPh sb="173" eb="174">
      <t>ヒク</t>
    </rPh>
    <rPh sb="185" eb="187">
      <t>トウショ</t>
    </rPh>
    <rPh sb="187" eb="189">
      <t>ケイカク</t>
    </rPh>
    <rPh sb="191" eb="194">
      <t>クイキナイ</t>
    </rPh>
    <rPh sb="194" eb="196">
      <t>ジンコウ</t>
    </rPh>
    <rPh sb="197" eb="198">
      <t>スク</t>
    </rPh>
    <rPh sb="209" eb="211">
      <t>シセツ</t>
    </rPh>
    <rPh sb="211" eb="213">
      <t>リヨウ</t>
    </rPh>
    <rPh sb="213" eb="214">
      <t>リツ</t>
    </rPh>
    <rPh sb="218" eb="220">
      <t>ゼンゴ</t>
    </rPh>
    <rPh sb="221" eb="223">
      <t>テイメイ</t>
    </rPh>
    <rPh sb="231" eb="233">
      <t>ジギョウ</t>
    </rPh>
    <rPh sb="236" eb="238">
      <t>セイビ</t>
    </rPh>
    <rPh sb="239" eb="240">
      <t>スデ</t>
    </rPh>
    <rPh sb="241" eb="243">
      <t>カンリョウ</t>
    </rPh>
    <rPh sb="248" eb="250">
      <t>コンゴ</t>
    </rPh>
    <rPh sb="250" eb="253">
      <t>ゲスイドウ</t>
    </rPh>
    <rPh sb="253" eb="256">
      <t>シヨウリョウ</t>
    </rPh>
    <rPh sb="257" eb="259">
      <t>オオハバ</t>
    </rPh>
    <rPh sb="307" eb="309">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</si>
</sst>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2C-4BA6-900E-50FAE3E8DF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6B2C-4BA6-900E-50FAE3E8DF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101.15</c:v>
                </c:pt>
                <c:pt idx="1">
                  <c:v>98.27</c:v>
                </c:pt>
                <c:pt idx="2">
                  <c:v>103.55</c:v>
                </c:pt>
                <c:pt idx="3">
                  <c:v>95.21</c:v>
                </c:pt>
                <c:pt idx="4">
                  <c:v>101.4</c:v>
                </c:pt>
              </c:numCache>
            </c:numRef>
          </c:val>
          <c:extLst>
            <c:ext xmlns:c16="http://schemas.microsoft.com/office/drawing/2014/chart" uri="{C3380CC4-5D6E-409C-BE32-E72D297353CC}">
              <c16:uniqueId val="{00000000-6A02-480B-B68B-2597BEF4C6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2-480B-B68B-2597BEF4C6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0-4639-9140-C417B07447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0-4639-9140-C417B07447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0-4E83-922E-F0918B2B16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0-4E83-922E-F0918B2B16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AC-4A82-8892-37831D4458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AC-4A82-8892-37831D4458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1-43F3-AA0F-4C44616211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1-43F3-AA0F-4C44616211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5-4C8D-BD9B-40E251D18F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04F5-4C8D-BD9B-40E251D18F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38.53</c:v>
                </c:pt>
                <c:pt idx="1">
                  <c:v>36.909999999999997</c:v>
                </c:pt>
                <c:pt idx="2">
                  <c:v>36.46</c:v>
                </c:pt>
                <c:pt idx="3">
                  <c:v>41.46</c:v>
                </c:pt>
                <c:pt idx="4">
                  <c:v>41.2</c:v>
                </c:pt>
              </c:numCache>
            </c:numRef>
          </c:val>
          <c:extLst>
            <c:ext xmlns:c16="http://schemas.microsoft.com/office/drawing/2014/chart" uri="{C3380CC4-5D6E-409C-BE32-E72D297353CC}">
              <c16:uniqueId val="{00000000-ADB8-41C8-9885-E9D4025703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ADB8-41C8-9885-E9D4025703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273.86</c:v>
                </c:pt>
                <c:pt idx="1">
                  <c:v>287.58999999999997</c:v>
                </c:pt>
                <c:pt idx="2">
                  <c:v>291.20999999999998</c:v>
                </c:pt>
                <c:pt idx="3">
                  <c:v>286.47000000000003</c:v>
                </c:pt>
                <c:pt idx="4">
                  <c:v>295.10000000000002</c:v>
                </c:pt>
              </c:numCache>
            </c:numRef>
          </c:val>
          <c:extLst>
            <c:ext xmlns:c16="http://schemas.microsoft.com/office/drawing/2014/chart" uri="{C3380CC4-5D6E-409C-BE32-E72D297353CC}">
              <c16:uniqueId val="{00000000-205B-4FA7-9492-811D9BB89A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205B-4FA7-9492-811D9BB89A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51.88</c:v>
                </c:pt>
                <c:pt idx="1">
                  <c:v>52.34</c:v>
                </c:pt>
                <c:pt idx="2">
                  <c:v>49.53</c:v>
                </c:pt>
                <c:pt idx="3">
                  <c:v>47.5</c:v>
                </c:pt>
                <c:pt idx="4">
                  <c:v>47.34</c:v>
                </c:pt>
              </c:numCache>
            </c:numRef>
          </c:val>
          <c:extLst>
            <c:ext xmlns:c16="http://schemas.microsoft.com/office/drawing/2014/chart" uri="{C3380CC4-5D6E-409C-BE32-E72D297353CC}">
              <c16:uniqueId val="{00000000-5849-49F4-A081-1B1A3CAFC2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5849-49F4-A081-1B1A3CAFC2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95.83</c:v>
                </c:pt>
                <c:pt idx="1">
                  <c:v>96.12</c:v>
                </c:pt>
                <c:pt idx="2">
                  <c:v>95.77</c:v>
                </c:pt>
                <c:pt idx="3">
                  <c:v>96.21</c:v>
                </c:pt>
                <c:pt idx="4">
                  <c:v>96.44</c:v>
                </c:pt>
              </c:numCache>
            </c:numRef>
          </c:val>
          <c:extLst>
            <c:ext xmlns:c16="http://schemas.microsoft.com/office/drawing/2014/chart" uri="{C3380CC4-5D6E-409C-BE32-E72D297353CC}">
              <c16:uniqueId val="{00000000-F842-4101-8DC5-78DE7DBD4A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F842-4101-8DC5-78DE7DBD4A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知多市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85380</v>
      </c>
      <c r="AM8" s="68"/>
      <c r="AN8" s="68"/>
      <c r="AO8" s="68"/>
      <c r="AP8" s="68"/>
      <c r="AQ8" s="68"/>
      <c r="AR8" s="68"/>
      <c r="AS8" s="68"/>
      <c r="AT8" s="67">
        <f>データ!T6</f>
        <v>45.9</v>
      </c>
      <c r="AU8" s="67"/>
      <c r="AV8" s="67"/>
      <c r="AW8" s="67"/>
      <c r="AX8" s="67"/>
      <c r="AY8" s="67"/>
      <c r="AZ8" s="67"/>
      <c r="BA8" s="67"/>
      <c r="BB8" s="67">
        <f>データ!U6</f>
        <v>1860.13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1.29</v>
      </c>
      <c r="Q10" s="67"/>
      <c r="R10" s="67"/>
      <c r="S10" s="67"/>
      <c r="T10" s="67"/>
      <c r="U10" s="67"/>
      <c r="V10" s="67"/>
      <c r="W10" s="67">
        <f>データ!Q6</f>
        <v>100.35</v>
      </c>
      <c r="X10" s="67"/>
      <c r="Y10" s="67"/>
      <c r="Z10" s="67"/>
      <c r="AA10" s="67"/>
      <c r="AB10" s="67"/>
      <c r="AC10" s="67"/>
      <c r="AD10" s="68">
        <f>データ!R6</f>
        <v>2181</v>
      </c>
      <c r="AE10" s="68"/>
      <c r="AF10" s="68"/>
      <c r="AG10" s="68"/>
      <c r="AH10" s="68"/>
      <c r="AI10" s="68"/>
      <c r="AJ10" s="68"/>
      <c r="AK10" s="2"/>
      <c r="AL10" s="68">
        <f>データ!V6</f>
        <v>1097</v>
      </c>
      <c r="AM10" s="68"/>
      <c r="AN10" s="68"/>
      <c r="AO10" s="68"/>
      <c r="AP10" s="68"/>
      <c r="AQ10" s="68"/>
      <c r="AR10" s="68"/>
      <c r="AS10" s="68"/>
      <c r="AT10" s="67">
        <f>データ!W6</f>
        <v>0.53</v>
      </c>
      <c r="AU10" s="67"/>
      <c r="AV10" s="67"/>
      <c r="AW10" s="67"/>
      <c r="AX10" s="67"/>
      <c r="AY10" s="67"/>
      <c r="AZ10" s="67"/>
      <c r="BA10" s="67"/>
      <c r="BB10" s="67">
        <f>データ!X6</f>
        <v>2069.81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Y5AnbC1LNofcBSMiTHogD0ub16OU7K1oQrCNMIEZy9JpEYPF6OWNn1ucuR/Gimi4VOv+QBDckXYnHVemU9AevQ==" saltValue="YcvTn3oN77TohWpv6k6z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232246</v>
      </c>
      <c r="D6" s="33">
        <f t="shared" si="3"/>
        <v>47</v>
      </c>
      <c r="E6" s="33">
        <f t="shared" si="3"/>
        <v>17</v>
      </c>
      <c r="F6" s="33">
        <f t="shared" si="3"/>
        <v>5</v>
      </c>
      <c r="G6" s="33">
        <f t="shared" si="3"/>
        <v>0</v>
      </c>
      <c r="H6" s="33" t="str">
        <f t="shared" si="3"/>
        <v>愛知県　知多市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1.29</v>
      </c>
      <c r="Q6" s="34">
        <f t="shared" si="3"/>
        <v>100.35</v>
      </c>
      <c r="R6" s="34">
        <f t="shared" si="3"/>
        <v>2181</v>
      </c>
      <c r="S6" s="34">
        <f t="shared" si="3"/>
        <v>85380</v>
      </c>
      <c r="T6" s="34">
        <f t="shared" si="3"/>
        <v>45.9</v>
      </c>
      <c r="U6" s="34">
        <f t="shared" si="3"/>
        <v>1860.13</v>
      </c>
      <c r="V6" s="34">
        <f t="shared" si="3"/>
        <v>1097</v>
      </c>
      <c r="W6" s="34">
        <f t="shared" si="3"/>
        <v>0.53</v>
      </c>
      <c r="X6" s="34">
        <f t="shared" si="3"/>
        <v>2069.81</v>
      </c>
      <c r="Y6" s="35">
        <f>IF(Y7="",NA(),Y7)</f>
        <v>101.15</v>
      </c>
      <c r="Z6" s="35">
        <f t="shared" ref="Z6:AH6" si="4">IF(Z7="",NA(),Z7)</f>
        <v>98.27</v>
      </c>
      <c r="AA6" s="35">
        <f t="shared" si="4"/>
        <v>103.55</v>
      </c>
      <c r="AB6" s="35">
        <f t="shared" si="4"/>
        <v>95.21</v>
      </c>
      <c r="AC6" s="35">
        <f t="shared" si="4"/>
        <v>101.4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38.53</v>
      </c>
      <c r="BR6" s="35">
        <f t="shared" ref="BR6:BZ6" si="8">IF(BR7="",NA(),BR7)</f>
        <v>36.909999999999997</v>
      </c>
      <c r="BS6" s="35">
        <f t="shared" si="8"/>
        <v>36.46</v>
      </c>
      <c r="BT6" s="35">
        <f t="shared" si="8"/>
        <v>41.46</v>
      </c>
      <c r="BU6" s="35">
        <f t="shared" si="8"/>
        <v>41.2</v>
      </c>
      <c r="BV6" s="35">
        <f t="shared" si="8"/>
        <v>41.08</v>
      </c>
      <c r="BW6" s="35">
        <f t="shared" si="8"/>
        <v>41.34</v>
      </c>
      <c r="BX6" s="35">
        <f t="shared" si="8"/>
        <v>55.32</v>
      </c>
      <c r="BY6" s="35">
        <f t="shared" si="8"/>
        <v>59.8</v>
      </c>
      <c r="BZ6" s="35">
        <f t="shared" si="8"/>
        <v>57.77</v>
      </c>
      <c r="CA6" s="34" t="str">
        <f>IF(CA7="","",IF(CA7="-","【-】","【"&amp;SUBSTITUTE(TEXT(CA7,"#,##0.00"),"-","△")&amp;"】"))</f>
        <v>【59.51】</v>
      </c>
      <c r="CB6" s="35">
        <f>IF(CB7="",NA(),CB7)</f>
        <v>273.86</v>
      </c>
      <c r="CC6" s="35">
        <f t="shared" ref="CC6:CK6" si="9">IF(CC7="",NA(),CC7)</f>
        <v>287.58999999999997</v>
      </c>
      <c r="CD6" s="35">
        <f t="shared" si="9"/>
        <v>291.20999999999998</v>
      </c>
      <c r="CE6" s="35">
        <f t="shared" si="9"/>
        <v>286.47000000000003</v>
      </c>
      <c r="CF6" s="35">
        <f t="shared" si="9"/>
        <v>295.10000000000002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51.88</v>
      </c>
      <c r="CN6" s="35">
        <f t="shared" ref="CN6:CV6" si="10">IF(CN7="",NA(),CN7)</f>
        <v>52.34</v>
      </c>
      <c r="CO6" s="35">
        <f t="shared" si="10"/>
        <v>49.53</v>
      </c>
      <c r="CP6" s="35">
        <f t="shared" si="10"/>
        <v>47.5</v>
      </c>
      <c r="CQ6" s="35">
        <f t="shared" si="10"/>
        <v>47.34</v>
      </c>
      <c r="CR6" s="35">
        <f t="shared" si="10"/>
        <v>44.69</v>
      </c>
      <c r="CS6" s="35">
        <f t="shared" si="10"/>
        <v>44.69</v>
      </c>
      <c r="CT6" s="35">
        <f t="shared" si="10"/>
        <v>60.65</v>
      </c>
      <c r="CU6" s="35">
        <f t="shared" si="10"/>
        <v>51.75</v>
      </c>
      <c r="CV6" s="35">
        <f t="shared" si="10"/>
        <v>50.68</v>
      </c>
      <c r="CW6" s="34" t="str">
        <f>IF(CW7="","",IF(CW7="-","【-】","【"&amp;SUBSTITUTE(TEXT(CW7,"#,##0.00"),"-","△")&amp;"】"))</f>
        <v>【52.23】</v>
      </c>
      <c r="CX6" s="35">
        <f>IF(CX7="",NA(),CX7)</f>
        <v>95.83</v>
      </c>
      <c r="CY6" s="35">
        <f t="shared" ref="CY6:DG6" si="11">IF(CY7="",NA(),CY7)</f>
        <v>96.12</v>
      </c>
      <c r="CZ6" s="35">
        <f t="shared" si="11"/>
        <v>95.77</v>
      </c>
      <c r="DA6" s="35">
        <f t="shared" si="11"/>
        <v>96.21</v>
      </c>
      <c r="DB6" s="35">
        <f t="shared" si="11"/>
        <v>96.44</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232246</v>
      </c>
      <c r="D7" s="37">
        <v>47</v>
      </c>
      <c r="E7" s="37">
        <v>17</v>
      </c>
      <c r="F7" s="37">
        <v>5</v>
      </c>
      <c r="G7" s="37">
        <v>0</v>
      </c>
      <c r="H7" s="37" t="s">
        <v>98</v>
      </c>
      <c r="I7" s="37" t="s">
        <v>99</v>
      </c>
      <c r="J7" s="37" t="s">
        <v>100</v>
      </c>
      <c r="K7" s="37" t="s">
        <v>101</v>
      </c>
      <c r="L7" s="37" t="s">
        <v>102</v>
      </c>
      <c r="M7" s="37" t="s">
        <v>103</v>
      </c>
      <c r="N7" s="38" t="s">
        <v>104</v>
      </c>
      <c r="O7" s="38" t="s">
        <v>105</v>
      </c>
      <c r="P7" s="38">
        <v>1.29</v>
      </c>
      <c r="Q7" s="38">
        <v>100.35</v>
      </c>
      <c r="R7" s="38">
        <v>2181</v>
      </c>
      <c r="S7" s="38">
        <v>85380</v>
      </c>
      <c r="T7" s="38">
        <v>45.9</v>
      </c>
      <c r="U7" s="38">
        <v>1860.13</v>
      </c>
      <c r="V7" s="38">
        <v>1097</v>
      </c>
      <c r="W7" s="38">
        <v>0.53</v>
      </c>
      <c r="X7" s="38">
        <v>2069.81</v>
      </c>
      <c r="Y7" s="38">
        <v>101.15</v>
      </c>
      <c r="Z7" s="38">
        <v>98.27</v>
      </c>
      <c r="AA7" s="38">
        <v>103.55</v>
      </c>
      <c r="AB7" s="38">
        <v>95.21</v>
      </c>
      <c r="AC7" s="38">
        <v>101.4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974.93</v>
      </c>
      <c r="BN7" s="38">
        <v>855.8</v>
      </c>
      <c r="BO7" s="38">
        <v>789.46</v>
      </c>
      <c r="BP7" s="38">
        <v>747.76</v>
      </c>
      <c r="BQ7" s="38">
        <v>38.53</v>
      </c>
      <c r="BR7" s="38">
        <v>36.909999999999997</v>
      </c>
      <c r="BS7" s="38">
        <v>36.46</v>
      </c>
      <c r="BT7" s="38">
        <v>41.46</v>
      </c>
      <c r="BU7" s="38">
        <v>41.2</v>
      </c>
      <c r="BV7" s="38">
        <v>41.08</v>
      </c>
      <c r="BW7" s="38">
        <v>41.34</v>
      </c>
      <c r="BX7" s="38">
        <v>55.32</v>
      </c>
      <c r="BY7" s="38">
        <v>59.8</v>
      </c>
      <c r="BZ7" s="38">
        <v>57.77</v>
      </c>
      <c r="CA7" s="38">
        <v>59.51</v>
      </c>
      <c r="CB7" s="38">
        <v>273.86</v>
      </c>
      <c r="CC7" s="38">
        <v>287.58999999999997</v>
      </c>
      <c r="CD7" s="38">
        <v>291.20999999999998</v>
      </c>
      <c r="CE7" s="38">
        <v>286.47000000000003</v>
      </c>
      <c r="CF7" s="38">
        <v>295.10000000000002</v>
      </c>
      <c r="CG7" s="38">
        <v>378.08</v>
      </c>
      <c r="CH7" s="38">
        <v>357.49</v>
      </c>
      <c r="CI7" s="38">
        <v>283.17</v>
      </c>
      <c r="CJ7" s="38">
        <v>263.76</v>
      </c>
      <c r="CK7" s="38">
        <v>274.35000000000002</v>
      </c>
      <c r="CL7" s="38">
        <v>261.45999999999998</v>
      </c>
      <c r="CM7" s="38">
        <v>51.88</v>
      </c>
      <c r="CN7" s="38">
        <v>52.34</v>
      </c>
      <c r="CO7" s="38">
        <v>49.53</v>
      </c>
      <c r="CP7" s="38">
        <v>47.5</v>
      </c>
      <c r="CQ7" s="38">
        <v>47.34</v>
      </c>
      <c r="CR7" s="38">
        <v>44.69</v>
      </c>
      <c r="CS7" s="38">
        <v>44.69</v>
      </c>
      <c r="CT7" s="38">
        <v>60.65</v>
      </c>
      <c r="CU7" s="38">
        <v>51.75</v>
      </c>
      <c r="CV7" s="38">
        <v>50.68</v>
      </c>
      <c r="CW7" s="38">
        <v>52.23</v>
      </c>
      <c r="CX7" s="38">
        <v>95.83</v>
      </c>
      <c r="CY7" s="38">
        <v>96.12</v>
      </c>
      <c r="CZ7" s="38">
        <v>95.77</v>
      </c>
      <c r="DA7" s="38">
        <v>96.21</v>
      </c>
      <c r="DB7" s="38">
        <v>96.44</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2020-02-07T07:17:56Z</cp:lastPrinted>
  <dcterms:created xsi:type="dcterms:W3CDTF">2019-12-05T05:20:31Z</dcterms:created>
  <dcterms:modified xsi:type="dcterms:W3CDTF">2020-02-07T07:28:58Z</dcterms:modified>
  <cp:category/>
</cp:coreProperties>
</file>