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KwQf1WBcC2fS/TTOf2HUdangZkPC7LhAl3gVPJmgj84zci+VPbgJFwukY+LCymtDykbxaa+E4wAdVaru0TzyeA==" workbookSaltValue="qTpj+2/iQMAGHdSaLfD9m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<sst xmlns="http://schemas.openxmlformats.org/spreadsheetml/2006/main" count="289" uniqueCount="111">
  <si>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</si>
  <si>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</si>
  <si>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</si>
  <si>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</si>
  <si>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</si>
  <si>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</si>
  <si>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</si>
  <si>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</si>
  <si>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</si>
  <si>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</si>
  <si>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</si>
  <si>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</si>
  <si>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</si>
  <si>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</si>
  <si>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</si>
  <si>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</si>
  <si>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</si>
  <si>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</si>
  <si>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</si>
  <si>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</si>
  <si>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</si>
  <si>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</si>
  <si>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</si>
  <si>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</si>
  <si>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</si>
  <si>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</si>
  <si>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</si>
  <si>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</si>
  <si>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</si>
  <si>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</si>
  <si>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</si>
  <si>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</si>
  <si>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</si>
  <si>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</si>
  <si>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</si>
  <si>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</si>
  <si>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</si>
  <si>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</si>
  <si>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</si>
  <si>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</si>
  <si>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</si>
  <si>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</si>
  <si>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</si>
  <si>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</si>
  <si>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</si>
  <si>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</si>
  <si>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</si>
  <si>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</si>
  <si>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</si>
  <si>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</si>
  <si>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</si>
  <si>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</si>
  <si>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</si>
  <si>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</si>
  <si>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</si>
  <si>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</si>
  <si>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</si>
  <si>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</si>
  <si>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</si>
  <si>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</si>
  <si>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</si>
  <si>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</si>
  <si>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</si>
  <si>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</si>
  <si>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</si>
  <si>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</si>
  <si>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</si>
  <si>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</si>
  <si>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</si>
  <si>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</si>
  <si>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</si>
  <si>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</si>
  <si>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</si>
  <si>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</si>
  <si>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</si>
  <si>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</si>
  <si>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</si>
  <si>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</si>
  <si>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</si>
  <si>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</si>
  <si>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</si>
  <si>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</si>
  <si>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</si>
  <si>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</si>
  <si>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</si>
  <si>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</si>
  <si>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</si>
  <si>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</si>
  <si>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</si>
  <si>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</si>
  <si>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</si>
  <si>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</si>
  <si>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</si>
  <si>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</si>
  <si>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</si>
  <si>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</si>
  <si>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</si>
  <si>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</si>
  <si>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</si>
  <si>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</si>
  <si>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</si>
  <si>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</si>
  <si>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</si>
  <si>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</si>
  <si>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</si>
  <si>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</si>
  <si>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</si>
  <si>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</si>
  <si>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①経常収支比率は100％を越え、類似団体とほぼ同率となっていますが、一般会計からの繰入金に依存しているため、引き続き経営の健全化を図る必要があります。
③流動比率が類似団体より低くなっていますが、これは企業債の元金償還が多く、現金保有が少ないため、一時借入金に依存しています。支払能力を高めるための経営改善が必要な状況です。
④企業債残高対事業規模比率が類似団体と比較し高くなっていますが、これは令和7年度を市街化区域の概成年度と位置づけ、面整備と処理場の増設を推進しているためです。今後も適切な借入れと償還を実施しながら、事業の推進に努めていきます。
⑤経費回収率は類似団体より低く100％を下回っていることから汚水処理費を使用料で賄いきれていない状況です。使用料の確保と経費節減に努めていきます。
⑧水洗化率は類似団体と比較し低くなっていますが、これは汚水管渠整備の増加に伴い、処理区域内人口が大きく増加しており、1年間での水洗化人口の増加を上回っているためです。今後も、供用開始区域内で未接続世帯に対する普及啓発活動を強化し、接続を促進し、水質保全と適切な料金収入確保に努めていきます。</t>
    <rPh sb="54" eb="55">
      <t>ヒ</t>
    </rPh>
    <rPh sb="56" eb="57">
      <t>ツヅ</t>
    </rPh>
    <rPh sb="198" eb="200">
      <t>レイワ</t>
    </rPh>
    <rPh sb="337" eb="339">
      <t>ケイヒ</t>
    </rPh>
    <rPh sb="339" eb="341">
      <t>セツゲン</t>
    </rPh>
    <rPh sb="342" eb="343">
      <t>ツト</t>
    </rPh>
    <rPh sb="446" eb="449">
      <t>ミセツゾク</t>
    </rPh>
    <rPh sb="455" eb="457">
      <t>フキュウ</t>
    </rPh>
    <rPh sb="457" eb="459">
      <t>ケイハツ</t>
    </rPh>
    <rPh sb="459" eb="461">
      <t>カツドウ</t>
    </rPh>
    <rPh sb="462" eb="464">
      <t>キョウカ</t>
    </rPh>
    <rPh sb="466" eb="468">
      <t>セツゾク</t>
    </rPh>
    <rPh sb="469" eb="471">
      <t>ソクシン</t>
    </rPh>
    <phoneticPr fontId="4"/>
  </si>
  <si>
    <t>①有形固定資産減価償却率が類似団体より低くなっているのは、平成29年度に法適用した際に、過年度の減価償却累計額を計上していないためと考えられます。
②管渠老朽化率が0％、③管渠改善率が類似団体と比較し低いのは、昭和61年に供用開始しており、布設から50年を超過する管渠がないため施設の改築更新の緊急性は低くなっています。</t>
    <rPh sb="1" eb="3">
      <t>ユウケイ</t>
    </rPh>
    <rPh sb="3" eb="5">
      <t>コテイ</t>
    </rPh>
    <rPh sb="5" eb="7">
      <t>シサン</t>
    </rPh>
    <rPh sb="7" eb="9">
      <t>ゲンカ</t>
    </rPh>
    <rPh sb="9" eb="11">
      <t>ショウキャク</t>
    </rPh>
    <rPh sb="11" eb="12">
      <t>リツ</t>
    </rPh>
    <rPh sb="13" eb="15">
      <t>ルイジ</t>
    </rPh>
    <rPh sb="15" eb="17">
      <t>ダンタイ</t>
    </rPh>
    <rPh sb="19" eb="20">
      <t>ヒク</t>
    </rPh>
    <rPh sb="29" eb="31">
      <t>ヘイセイ</t>
    </rPh>
    <rPh sb="33" eb="35">
      <t>ネンド</t>
    </rPh>
    <rPh sb="36" eb="37">
      <t>ホウ</t>
    </rPh>
    <rPh sb="37" eb="39">
      <t>テキヨウ</t>
    </rPh>
    <rPh sb="41" eb="42">
      <t>サイ</t>
    </rPh>
    <rPh sb="44" eb="47">
      <t>カネンド</t>
    </rPh>
    <rPh sb="48" eb="50">
      <t>ゲンカ</t>
    </rPh>
    <rPh sb="50" eb="52">
      <t>ショウキャク</t>
    </rPh>
    <rPh sb="52" eb="54">
      <t>ルイケイ</t>
    </rPh>
    <rPh sb="54" eb="55">
      <t>ガク</t>
    </rPh>
    <rPh sb="56" eb="58">
      <t>ケイジョウ</t>
    </rPh>
    <rPh sb="66" eb="67">
      <t>カンガ</t>
    </rPh>
    <rPh sb="139" eb="141">
      <t>シセツ</t>
    </rPh>
    <rPh sb="142" eb="144">
      <t>カイチク</t>
    </rPh>
    <rPh sb="144" eb="146">
      <t>コウシン</t>
    </rPh>
    <rPh sb="147" eb="149">
      <t>キンキュウ</t>
    </rPh>
    <rPh sb="149" eb="150">
      <t>セイ</t>
    </rPh>
    <rPh sb="151" eb="152">
      <t>ヒク</t>
    </rPh>
    <phoneticPr fontId="4"/>
  </si>
  <si>
    <r>
      <t xml:space="preserve">本市では供用開始後30年以上が経過し、今後は老朽化施設の修繕や改築が増加していきます。今後は、今年度作成したストックマネジメント計画を基に、効率的かつ適正な管理を進めていきます。
また、本市では企業債残高対事業規模比率が高く経費回収率が低いことから、経営改善が必要な状況であるといえます。そのため、平成30年度から令和元年度で経営戦略の策定を行い、費用の縮減・自主財源の確保を図り、経営の健全化を目指します。
</t>
    </r>
    <r>
      <rPr>
        <sz val="11"/>
        <color rgb="FFFF0000"/>
        <rFont val="ＭＳ ゴシック"/>
        <family val="3"/>
        <charset val="128"/>
      </rPr>
      <t xml:space="preserve">
</t>
    </r>
    <rPh sb="0" eb="2">
      <t>ホンシ</t>
    </rPh>
    <rPh sb="43" eb="45">
      <t>コンゴ</t>
    </rPh>
    <rPh sb="47" eb="50">
      <t>コンネンド</t>
    </rPh>
    <rPh sb="50" eb="52">
      <t>サクセイ</t>
    </rPh>
    <rPh sb="64" eb="66">
      <t>ケイカク</t>
    </rPh>
    <rPh sb="67" eb="68">
      <t>モト</t>
    </rPh>
    <rPh sb="70" eb="72">
      <t>コウリツ</t>
    </rPh>
    <rPh sb="72" eb="73">
      <t>テキ</t>
    </rPh>
    <rPh sb="75" eb="77">
      <t>テキセイ</t>
    </rPh>
    <rPh sb="78" eb="80">
      <t>カンリ</t>
    </rPh>
    <rPh sb="81" eb="82">
      <t>スス</t>
    </rPh>
    <rPh sb="93" eb="95">
      <t>ホンシ</t>
    </rPh>
    <rPh sb="157" eb="159">
      <t>レイワ</t>
    </rPh>
    <rPh sb="159" eb="161">
      <t>ガンネン</t>
    </rPh>
    <rPh sb="161" eb="162">
      <t>ド</t>
    </rPh>
    <rPh sb="163" eb="165">
      <t>ケイエイ</t>
    </rPh>
    <rPh sb="165" eb="167">
      <t>センリャク</t>
    </rPh>
    <rPh sb="168" eb="170">
      <t>サクテイ</t>
    </rPh>
    <rPh sb="171" eb="172">
      <t>オコナ</t>
    </rPh>
    <rPh sb="174" eb="176">
      <t>ヒヨウ</t>
    </rPh>
    <rPh sb="177" eb="179">
      <t>シュクゲン</t>
    </rPh>
    <rPh sb="180" eb="182">
      <t>ジシュ</t>
    </rPh>
    <rPh sb="182" eb="184">
      <t>ザイゲン</t>
    </rPh>
    <rPh sb="185" eb="187">
      <t>カクホ</t>
    </rPh>
    <rPh sb="188" eb="189">
      <t>ハカ</t>
    </rPh>
    <rPh sb="191" eb="193">
      <t>ケイエイ</t>
    </rPh>
    <rPh sb="194" eb="197">
      <t>ケンゼンカ</t>
    </rPh>
    <rPh sb="198" eb="20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</si>
</sst>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0.11</c:v>
                </c:pt>
                <c:pt idx="4">
                  <c:v>0.04</c:v>
                </c:pt>
              </c:numCache>
            </c:numRef>
          </c:val>
          <c:extLst>
            <c:ext xmlns:c16="http://schemas.microsoft.com/office/drawing/2014/chart" uri="{C3380CC4-5D6E-409C-BE32-E72D297353CC}">
              <c16:uniqueId val="{00000000-3217-4A93-AF52-6EFB6642B2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0.13</c:v>
                </c:pt>
              </c:numCache>
            </c:numRef>
          </c:val>
          <c:smooth val="0"/>
          <c:extLst>
            <c:ext xmlns:c16="http://schemas.microsoft.com/office/drawing/2014/chart" uri="{C3380CC4-5D6E-409C-BE32-E72D297353CC}">
              <c16:uniqueId val="{00000001-3217-4A93-AF52-6EFB6642B2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72.349999999999994</c:v>
                </c:pt>
                <c:pt idx="4">
                  <c:v>74.83</c:v>
                </c:pt>
              </c:numCache>
            </c:numRef>
          </c:val>
          <c:extLst>
            <c:ext xmlns:c16="http://schemas.microsoft.com/office/drawing/2014/chart" uri="{C3380CC4-5D6E-409C-BE32-E72D297353CC}">
              <c16:uniqueId val="{00000000-6BC6-4E04-8E8E-C62F7DF5AB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58.83</c:v>
                </c:pt>
                <c:pt idx="4">
                  <c:v>56.51</c:v>
                </c:pt>
              </c:numCache>
            </c:numRef>
          </c:val>
          <c:smooth val="0"/>
          <c:extLst>
            <c:ext xmlns:c16="http://schemas.microsoft.com/office/drawing/2014/chart" uri="{C3380CC4-5D6E-409C-BE32-E72D297353CC}">
              <c16:uniqueId val="{00000001-6BC6-4E04-8E8E-C62F7DF5AB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89.44</c:v>
                </c:pt>
                <c:pt idx="4">
                  <c:v>91.06</c:v>
                </c:pt>
              </c:numCache>
            </c:numRef>
          </c:val>
          <c:extLst>
            <c:ext xmlns:c16="http://schemas.microsoft.com/office/drawing/2014/chart" uri="{C3380CC4-5D6E-409C-BE32-E72D297353CC}">
              <c16:uniqueId val="{00000000-46D7-4D60-80D9-EEFD0A1133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c:v>
                </c:pt>
                <c:pt idx="4">
                  <c:v>93.91</c:v>
                </c:pt>
              </c:numCache>
            </c:numRef>
          </c:val>
          <c:smooth val="0"/>
          <c:extLst>
            <c:ext xmlns:c16="http://schemas.microsoft.com/office/drawing/2014/chart" uri="{C3380CC4-5D6E-409C-BE32-E72D297353CC}">
              <c16:uniqueId val="{00000001-46D7-4D60-80D9-EEFD0A1133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102.4</c:v>
                </c:pt>
                <c:pt idx="4">
                  <c:v>101.17</c:v>
                </c:pt>
              </c:numCache>
            </c:numRef>
          </c:val>
          <c:extLst>
            <c:ext xmlns:c16="http://schemas.microsoft.com/office/drawing/2014/chart" uri="{C3380CC4-5D6E-409C-BE32-E72D297353CC}">
              <c16:uniqueId val="{00000000-E80B-4611-9DA6-4BD188531E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106.41</c:v>
                </c:pt>
                <c:pt idx="4">
                  <c:v>107.95</c:v>
                </c:pt>
              </c:numCache>
            </c:numRef>
          </c:val>
          <c:smooth val="0"/>
          <c:extLst>
            <c:ext xmlns:c16="http://schemas.microsoft.com/office/drawing/2014/chart" uri="{C3380CC4-5D6E-409C-BE32-E72D297353CC}">
              <c16:uniqueId val="{00000001-E80B-4611-9DA6-4BD188531E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4.18</c:v>
                </c:pt>
                <c:pt idx="4">
                  <c:v>7.49</c:v>
                </c:pt>
              </c:numCache>
            </c:numRef>
          </c:val>
          <c:extLst>
            <c:ext xmlns:c16="http://schemas.microsoft.com/office/drawing/2014/chart" uri="{C3380CC4-5D6E-409C-BE32-E72D297353CC}">
              <c16:uniqueId val="{00000000-9872-497D-92ED-FBC607E84E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23.42</c:v>
                </c:pt>
                <c:pt idx="4">
                  <c:v>22.74</c:v>
                </c:pt>
              </c:numCache>
            </c:numRef>
          </c:val>
          <c:smooth val="0"/>
          <c:extLst>
            <c:ext xmlns:c16="http://schemas.microsoft.com/office/drawing/2014/chart" uri="{C3380CC4-5D6E-409C-BE32-E72D297353CC}">
              <c16:uniqueId val="{00000001-9872-497D-92ED-FBC607E84E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48-4B55-BD4E-C9602AEA02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0.15</c:v>
                </c:pt>
                <c:pt idx="4">
                  <c:v>0.18</c:v>
                </c:pt>
              </c:numCache>
            </c:numRef>
          </c:val>
          <c:smooth val="0"/>
          <c:extLst>
            <c:ext xmlns:c16="http://schemas.microsoft.com/office/drawing/2014/chart" uri="{C3380CC4-5D6E-409C-BE32-E72D297353CC}">
              <c16:uniqueId val="{00000001-D348-4B55-BD4E-C9602AEA02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05-4F4B-9A63-B07D26813A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25.32</c:v>
                </c:pt>
                <c:pt idx="4">
                  <c:v>1.03</c:v>
                </c:pt>
              </c:numCache>
            </c:numRef>
          </c:val>
          <c:smooth val="0"/>
          <c:extLst>
            <c:ext xmlns:c16="http://schemas.microsoft.com/office/drawing/2014/chart" uri="{C3380CC4-5D6E-409C-BE32-E72D297353CC}">
              <c16:uniqueId val="{00000001-D305-4F4B-9A63-B07D26813A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71.47</c:v>
                </c:pt>
                <c:pt idx="4">
                  <c:v>71.2</c:v>
                </c:pt>
              </c:numCache>
            </c:numRef>
          </c:val>
          <c:extLst>
            <c:ext xmlns:c16="http://schemas.microsoft.com/office/drawing/2014/chart" uri="{C3380CC4-5D6E-409C-BE32-E72D297353CC}">
              <c16:uniqueId val="{00000000-FE4C-4A6F-8B38-42B5B947C3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78.56</c:v>
                </c:pt>
                <c:pt idx="4">
                  <c:v>80.5</c:v>
                </c:pt>
              </c:numCache>
            </c:numRef>
          </c:val>
          <c:smooth val="0"/>
          <c:extLst>
            <c:ext xmlns:c16="http://schemas.microsoft.com/office/drawing/2014/chart" uri="{C3380CC4-5D6E-409C-BE32-E72D297353CC}">
              <c16:uniqueId val="{00000001-FE4C-4A6F-8B38-42B5B947C3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862.95</c:v>
                </c:pt>
                <c:pt idx="4">
                  <c:v>815.91</c:v>
                </c:pt>
              </c:numCache>
            </c:numRef>
          </c:val>
          <c:extLst>
            <c:ext xmlns:c16="http://schemas.microsoft.com/office/drawing/2014/chart" uri="{C3380CC4-5D6E-409C-BE32-E72D297353CC}">
              <c16:uniqueId val="{00000000-8FD5-44A1-A85B-28549DA407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610.16999999999996</c:v>
                </c:pt>
                <c:pt idx="4">
                  <c:v>605.9</c:v>
                </c:pt>
              </c:numCache>
            </c:numRef>
          </c:val>
          <c:smooth val="0"/>
          <c:extLst>
            <c:ext xmlns:c16="http://schemas.microsoft.com/office/drawing/2014/chart" uri="{C3380CC4-5D6E-409C-BE32-E72D297353CC}">
              <c16:uniqueId val="{00000001-8FD5-44A1-A85B-28549DA407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82.4</c:v>
                </c:pt>
                <c:pt idx="4">
                  <c:v>82.5</c:v>
                </c:pt>
              </c:numCache>
            </c:numRef>
          </c:val>
          <c:extLst>
            <c:ext xmlns:c16="http://schemas.microsoft.com/office/drawing/2014/chart" uri="{C3380CC4-5D6E-409C-BE32-E72D297353CC}">
              <c16:uniqueId val="{00000000-5529-4B73-B8AF-5AA0DEAAFE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88.37</c:v>
                </c:pt>
                <c:pt idx="4">
                  <c:v>89.41</c:v>
                </c:pt>
              </c:numCache>
            </c:numRef>
          </c:val>
          <c:smooth val="0"/>
          <c:extLst>
            <c:ext xmlns:c16="http://schemas.microsoft.com/office/drawing/2014/chart" uri="{C3380CC4-5D6E-409C-BE32-E72D297353CC}">
              <c16:uniqueId val="{00000001-5529-4B73-B8AF-5AA0DEAAFE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E11-4C42-A4AF-3E7D860391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143.05000000000001</c:v>
                </c:pt>
                <c:pt idx="4">
                  <c:v>142.05000000000001</c:v>
                </c:pt>
              </c:numCache>
            </c:numRef>
          </c:val>
          <c:smooth val="0"/>
          <c:extLst>
            <c:ext xmlns:c16="http://schemas.microsoft.com/office/drawing/2014/chart" uri="{C3380CC4-5D6E-409C-BE32-E72D297353CC}">
              <c16:uniqueId val="{00000001-CE11-4C42-A4AF-3E7D860391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尾張旭市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83504</v>
      </c>
      <c r="AM8" s="50"/>
      <c r="AN8" s="50"/>
      <c r="AO8" s="50"/>
      <c r="AP8" s="50"/>
      <c r="AQ8" s="50"/>
      <c r="AR8" s="50"/>
      <c r="AS8" s="50"/>
      <c r="AT8" s="45">
        <f>データ!T6</f>
        <v>21.03</v>
      </c>
      <c r="AU8" s="45"/>
      <c r="AV8" s="45"/>
      <c r="AW8" s="45"/>
      <c r="AX8" s="45"/>
      <c r="AY8" s="45"/>
      <c r="AZ8" s="45"/>
      <c r="BA8" s="45"/>
      <c r="BB8" s="45">
        <f>データ!U6</f>
        <v>3970.71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74.650000000000006</v>
      </c>
      <c r="J10" s="45"/>
      <c r="K10" s="45"/>
      <c r="L10" s="45"/>
      <c r="M10" s="45"/>
      <c r="N10" s="45"/>
      <c r="O10" s="45"/>
      <c r="P10" s="45">
        <f>データ!P6</f>
        <v>76.55</v>
      </c>
      <c r="Q10" s="45"/>
      <c r="R10" s="45"/>
      <c r="S10" s="45"/>
      <c r="T10" s="45"/>
      <c r="U10" s="45"/>
      <c r="V10" s="45"/>
      <c r="W10" s="45">
        <f>データ!Q6</f>
        <v>94.41</v>
      </c>
      <c r="X10" s="45"/>
      <c r="Y10" s="45"/>
      <c r="Z10" s="45"/>
      <c r="AA10" s="45"/>
      <c r="AB10" s="45"/>
      <c r="AC10" s="45"/>
      <c r="AD10" s="50">
        <f>データ!R6</f>
        <v>2376</v>
      </c>
      <c r="AE10" s="50"/>
      <c r="AF10" s="50"/>
      <c r="AG10" s="50"/>
      <c r="AH10" s="50"/>
      <c r="AI10" s="50"/>
      <c r="AJ10" s="50"/>
      <c r="AK10" s="2"/>
      <c r="AL10" s="50">
        <f>データ!V6</f>
        <v>63990</v>
      </c>
      <c r="AM10" s="50"/>
      <c r="AN10" s="50"/>
      <c r="AO10" s="50"/>
      <c r="AP10" s="50"/>
      <c r="AQ10" s="50"/>
      <c r="AR10" s="50"/>
      <c r="AS10" s="50"/>
      <c r="AT10" s="45">
        <f>データ!W6</f>
        <v>8.8699999999999992</v>
      </c>
      <c r="AU10" s="45"/>
      <c r="AV10" s="45"/>
      <c r="AW10" s="45"/>
      <c r="AX10" s="45"/>
      <c r="AY10" s="45"/>
      <c r="AZ10" s="45"/>
      <c r="BA10" s="45"/>
      <c r="BB10" s="45">
        <f>データ!X6</f>
        <v>7214.21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zLYkuP9KXZzIyLAJTl+7h+WpRwhQBQo6Php8lurWqRSV7KBsN2HII/Y4+TUFZxHmts8HsZkc6OltLtFQt31w==" saltValue="qJ9JbTk5WwfOrbMZi8BY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232262</v>
      </c>
      <c r="D6" s="33">
        <f t="shared" si="3"/>
        <v>46</v>
      </c>
      <c r="E6" s="33">
        <f t="shared" si="3"/>
        <v>17</v>
      </c>
      <c r="F6" s="33">
        <f t="shared" si="3"/>
        <v>1</v>
      </c>
      <c r="G6" s="33">
        <f t="shared" si="3"/>
        <v>0</v>
      </c>
      <c r="H6" s="33" t="str">
        <f t="shared" si="3"/>
        <v>愛知県　尾張旭市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74.650000000000006</v>
      </c>
      <c r="P6" s="34">
        <f t="shared" si="3"/>
        <v>76.55</v>
      </c>
      <c r="Q6" s="34">
        <f t="shared" si="3"/>
        <v>94.41</v>
      </c>
      <c r="R6" s="34">
        <f t="shared" si="3"/>
        <v>2376</v>
      </c>
      <c r="S6" s="34">
        <f t="shared" si="3"/>
        <v>83504</v>
      </c>
      <c r="T6" s="34">
        <f t="shared" si="3"/>
        <v>21.03</v>
      </c>
      <c r="U6" s="34">
        <f t="shared" si="3"/>
        <v>3970.71</v>
      </c>
      <c r="V6" s="34">
        <f t="shared" si="3"/>
        <v>63990</v>
      </c>
      <c r="W6" s="34">
        <f t="shared" si="3"/>
        <v>8.8699999999999992</v>
      </c>
      <c r="X6" s="34">
        <f t="shared" si="3"/>
        <v>7214.21</v>
      </c>
      <c r="Y6" s="35" t="str">
        <f>IF(Y7="",NA(),Y7)</f>
        <v>-</v>
      </c>
      <c r="Z6" s="35" t="str">
        <f t="shared" ref="Z6:AH6" si="4">IF(Z7="",NA(),Z7)</f>
        <v>-</v>
      </c>
      <c r="AA6" s="35" t="str">
        <f t="shared" si="4"/>
        <v>-</v>
      </c>
      <c r="AB6" s="35">
        <f t="shared" si="4"/>
        <v>102.4</v>
      </c>
      <c r="AC6" s="35">
        <f t="shared" si="4"/>
        <v>101.17</v>
      </c>
      <c r="AD6" s="35" t="str">
        <f t="shared" si="4"/>
        <v>-</v>
      </c>
      <c r="AE6" s="35" t="str">
        <f t="shared" si="4"/>
        <v>-</v>
      </c>
      <c r="AF6" s="35" t="str">
        <f t="shared" si="4"/>
        <v>-</v>
      </c>
      <c r="AG6" s="35">
        <f t="shared" si="4"/>
        <v>106.41</v>
      </c>
      <c r="AH6" s="35">
        <f t="shared" si="4"/>
        <v>107.95</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25.32</v>
      </c>
      <c r="AS6" s="35">
        <f t="shared" si="5"/>
        <v>1.03</v>
      </c>
      <c r="AT6" s="34" t="str">
        <f>IF(AT7="","",IF(AT7="-","【-】","【"&amp;SUBSTITUTE(TEXT(AT7,"#,##0.00"),"-","△")&amp;"】"))</f>
        <v>【3.28】</v>
      </c>
      <c r="AU6" s="35" t="str">
        <f>IF(AU7="",NA(),AU7)</f>
        <v>-</v>
      </c>
      <c r="AV6" s="35" t="str">
        <f t="shared" ref="AV6:BD6" si="6">IF(AV7="",NA(),AV7)</f>
        <v>-</v>
      </c>
      <c r="AW6" s="35" t="str">
        <f t="shared" si="6"/>
        <v>-</v>
      </c>
      <c r="AX6" s="35">
        <f t="shared" si="6"/>
        <v>71.47</v>
      </c>
      <c r="AY6" s="35">
        <f t="shared" si="6"/>
        <v>71.2</v>
      </c>
      <c r="AZ6" s="35" t="str">
        <f t="shared" si="6"/>
        <v>-</v>
      </c>
      <c r="BA6" s="35" t="str">
        <f t="shared" si="6"/>
        <v>-</v>
      </c>
      <c r="BB6" s="35" t="str">
        <f t="shared" si="6"/>
        <v>-</v>
      </c>
      <c r="BC6" s="35">
        <f t="shared" si="6"/>
        <v>78.56</v>
      </c>
      <c r="BD6" s="35">
        <f t="shared" si="6"/>
        <v>80.5</v>
      </c>
      <c r="BE6" s="34" t="str">
        <f>IF(BE7="","",IF(BE7="-","【-】","【"&amp;SUBSTITUTE(TEXT(BE7,"#,##0.00"),"-","△")&amp;"】"))</f>
        <v>【69.49】</v>
      </c>
      <c r="BF6" s="35" t="str">
        <f>IF(BF7="",NA(),BF7)</f>
        <v>-</v>
      </c>
      <c r="BG6" s="35" t="str">
        <f t="shared" ref="BG6:BO6" si="7">IF(BG7="",NA(),BG7)</f>
        <v>-</v>
      </c>
      <c r="BH6" s="35" t="str">
        <f t="shared" si="7"/>
        <v>-</v>
      </c>
      <c r="BI6" s="35">
        <f t="shared" si="7"/>
        <v>862.95</v>
      </c>
      <c r="BJ6" s="35">
        <f t="shared" si="7"/>
        <v>815.91</v>
      </c>
      <c r="BK6" s="35" t="str">
        <f t="shared" si="7"/>
        <v>-</v>
      </c>
      <c r="BL6" s="35" t="str">
        <f t="shared" si="7"/>
        <v>-</v>
      </c>
      <c r="BM6" s="35" t="str">
        <f t="shared" si="7"/>
        <v>-</v>
      </c>
      <c r="BN6" s="35">
        <f t="shared" si="7"/>
        <v>610.16999999999996</v>
      </c>
      <c r="BO6" s="35">
        <f t="shared" si="7"/>
        <v>605.9</v>
      </c>
      <c r="BP6" s="34" t="str">
        <f>IF(BP7="","",IF(BP7="-","【-】","【"&amp;SUBSTITUTE(TEXT(BP7,"#,##0.00"),"-","△")&amp;"】"))</f>
        <v>【682.78】</v>
      </c>
      <c r="BQ6" s="35" t="str">
        <f>IF(BQ7="",NA(),BQ7)</f>
        <v>-</v>
      </c>
      <c r="BR6" s="35" t="str">
        <f t="shared" ref="BR6:BZ6" si="8">IF(BR7="",NA(),BR7)</f>
        <v>-</v>
      </c>
      <c r="BS6" s="35" t="str">
        <f t="shared" si="8"/>
        <v>-</v>
      </c>
      <c r="BT6" s="35">
        <f t="shared" si="8"/>
        <v>82.4</v>
      </c>
      <c r="BU6" s="35">
        <f t="shared" si="8"/>
        <v>82.5</v>
      </c>
      <c r="BV6" s="35" t="str">
        <f t="shared" si="8"/>
        <v>-</v>
      </c>
      <c r="BW6" s="35" t="str">
        <f t="shared" si="8"/>
        <v>-</v>
      </c>
      <c r="BX6" s="35" t="str">
        <f t="shared" si="8"/>
        <v>-</v>
      </c>
      <c r="BY6" s="35">
        <f t="shared" si="8"/>
        <v>88.37</v>
      </c>
      <c r="BZ6" s="35">
        <f t="shared" si="8"/>
        <v>89.41</v>
      </c>
      <c r="CA6" s="34" t="str">
        <f>IF(CA7="","",IF(CA7="-","【-】","【"&amp;SUBSTITUTE(TEXT(CA7,"#,##0.00"),"-","△")&amp;"】"))</f>
        <v>【100.91】</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f t="shared" si="10"/>
        <v>72.349999999999994</v>
      </c>
      <c r="CQ6" s="35">
        <f t="shared" si="10"/>
        <v>74.83</v>
      </c>
      <c r="CR6" s="35" t="str">
        <f t="shared" si="10"/>
        <v>-</v>
      </c>
      <c r="CS6" s="35" t="str">
        <f t="shared" si="10"/>
        <v>-</v>
      </c>
      <c r="CT6" s="35" t="str">
        <f t="shared" si="10"/>
        <v>-</v>
      </c>
      <c r="CU6" s="35">
        <f t="shared" si="10"/>
        <v>58.83</v>
      </c>
      <c r="CV6" s="35">
        <f t="shared" si="10"/>
        <v>56.51</v>
      </c>
      <c r="CW6" s="34" t="str">
        <f>IF(CW7="","",IF(CW7="-","【-】","【"&amp;SUBSTITUTE(TEXT(CW7,"#,##0.00"),"-","△")&amp;"】"))</f>
        <v>【58.98】</v>
      </c>
      <c r="CX6" s="35" t="str">
        <f>IF(CX7="",NA(),CX7)</f>
        <v>-</v>
      </c>
      <c r="CY6" s="35" t="str">
        <f t="shared" ref="CY6:DG6" si="11">IF(CY7="",NA(),CY7)</f>
        <v>-</v>
      </c>
      <c r="CZ6" s="35" t="str">
        <f t="shared" si="11"/>
        <v>-</v>
      </c>
      <c r="DA6" s="35">
        <f t="shared" si="11"/>
        <v>89.44</v>
      </c>
      <c r="DB6" s="35">
        <f t="shared" si="11"/>
        <v>91.06</v>
      </c>
      <c r="DC6" s="35" t="str">
        <f t="shared" si="11"/>
        <v>-</v>
      </c>
      <c r="DD6" s="35" t="str">
        <f t="shared" si="11"/>
        <v>-</v>
      </c>
      <c r="DE6" s="35" t="str">
        <f t="shared" si="11"/>
        <v>-</v>
      </c>
      <c r="DF6" s="35">
        <f t="shared" si="11"/>
        <v>92.9</v>
      </c>
      <c r="DG6" s="35">
        <f t="shared" si="11"/>
        <v>93.91</v>
      </c>
      <c r="DH6" s="34" t="str">
        <f>IF(DH7="","",IF(DH7="-","【-】","【"&amp;SUBSTITUTE(TEXT(DH7,"#,##0.00"),"-","△")&amp;"】"))</f>
        <v>【95.20】</v>
      </c>
      <c r="DI6" s="35" t="str">
        <f>IF(DI7="",NA(),DI7)</f>
        <v>-</v>
      </c>
      <c r="DJ6" s="35" t="str">
        <f t="shared" ref="DJ6:DR6" si="12">IF(DJ7="",NA(),DJ7)</f>
        <v>-</v>
      </c>
      <c r="DK6" s="35" t="str">
        <f t="shared" si="12"/>
        <v>-</v>
      </c>
      <c r="DL6" s="35">
        <f t="shared" si="12"/>
        <v>4.18</v>
      </c>
      <c r="DM6" s="35">
        <f t="shared" si="12"/>
        <v>7.49</v>
      </c>
      <c r="DN6" s="35" t="str">
        <f t="shared" si="12"/>
        <v>-</v>
      </c>
      <c r="DO6" s="35" t="str">
        <f t="shared" si="12"/>
        <v>-</v>
      </c>
      <c r="DP6" s="35" t="str">
        <f t="shared" si="12"/>
        <v>-</v>
      </c>
      <c r="DQ6" s="35">
        <f t="shared" si="12"/>
        <v>23.42</v>
      </c>
      <c r="DR6" s="35">
        <f t="shared" si="12"/>
        <v>22.74</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0.15</v>
      </c>
      <c r="EC6" s="35">
        <f t="shared" si="13"/>
        <v>0.18</v>
      </c>
      <c r="ED6" s="34" t="str">
        <f>IF(ED7="","",IF(ED7="-","【-】","【"&amp;SUBSTITUTE(TEXT(ED7,"#,##0.00"),"-","△")&amp;"】"))</f>
        <v>【5.64】</v>
      </c>
      <c r="EE6" s="35" t="str">
        <f>IF(EE7="",NA(),EE7)</f>
        <v>-</v>
      </c>
      <c r="EF6" s="35" t="str">
        <f t="shared" ref="EF6:EN6" si="14">IF(EF7="",NA(),EF7)</f>
        <v>-</v>
      </c>
      <c r="EG6" s="35" t="str">
        <f t="shared" si="14"/>
        <v>-</v>
      </c>
      <c r="EH6" s="35">
        <f t="shared" si="14"/>
        <v>0.11</v>
      </c>
      <c r="EI6" s="35">
        <f t="shared" si="14"/>
        <v>0.04</v>
      </c>
      <c r="EJ6" s="35" t="str">
        <f t="shared" si="14"/>
        <v>-</v>
      </c>
      <c r="EK6" s="35" t="str">
        <f t="shared" si="14"/>
        <v>-</v>
      </c>
      <c r="EL6" s="35" t="str">
        <f t="shared" si="14"/>
        <v>-</v>
      </c>
      <c r="EM6" s="35">
        <f t="shared" si="14"/>
        <v>0.14000000000000001</v>
      </c>
      <c r="EN6" s="35">
        <f t="shared" si="14"/>
        <v>0.13</v>
      </c>
      <c r="EO6" s="34" t="str">
        <f>IF(EO7="","",IF(EO7="-","【-】","【"&amp;SUBSTITUTE(TEXT(EO7,"#,##0.00"),"-","△")&amp;"】"))</f>
        <v>【0.23】</v>
      </c>
    </row>
    <row r="7" spans="1:148" s="36" customFormat="1" x14ac:dyDescent="0.15">
      <c r="A7" s="28"/>
      <c r="B7" s="37">
        <v>2018</v>
      </c>
      <c r="C7" s="37">
        <v>232262</v>
      </c>
      <c r="D7" s="37">
        <v>46</v>
      </c>
      <c r="E7" s="37">
        <v>17</v>
      </c>
      <c r="F7" s="37">
        <v>1</v>
      </c>
      <c r="G7" s="37">
        <v>0</v>
      </c>
      <c r="H7" s="37" t="s">
        <v>96</v>
      </c>
      <c r="I7" s="37" t="s">
        <v>97</v>
      </c>
      <c r="J7" s="37" t="s">
        <v>98</v>
      </c>
      <c r="K7" s="37" t="s">
        <v>99</v>
      </c>
      <c r="L7" s="37" t="s">
        <v>100</v>
      </c>
      <c r="M7" s="37" t="s">
        <v>101</v>
      </c>
      <c r="N7" s="38" t="s">
        <v>102</v>
      </c>
      <c r="O7" s="38">
        <v>74.650000000000006</v>
      </c>
      <c r="P7" s="38">
        <v>76.55</v>
      </c>
      <c r="Q7" s="38">
        <v>94.41</v>
      </c>
      <c r="R7" s="38">
        <v>2376</v>
      </c>
      <c r="S7" s="38">
        <v>83504</v>
      </c>
      <c r="T7" s="38">
        <v>21.03</v>
      </c>
      <c r="U7" s="38">
        <v>3970.71</v>
      </c>
      <c r="V7" s="38">
        <v>63990</v>
      </c>
      <c r="W7" s="38">
        <v>8.8699999999999992</v>
      </c>
      <c r="X7" s="38">
        <v>7214.21</v>
      </c>
      <c r="Y7" s="38" t="s">
        <v>102</v>
      </c>
      <c r="Z7" s="38" t="s">
        <v>102</v>
      </c>
      <c r="AA7" s="38" t="s">
        <v>102</v>
      </c>
      <c r="AB7" s="38">
        <v>102.4</v>
      </c>
      <c r="AC7" s="38">
        <v>101.17</v>
      </c>
      <c r="AD7" s="38" t="s">
        <v>102</v>
      </c>
      <c r="AE7" s="38" t="s">
        <v>102</v>
      </c>
      <c r="AF7" s="38" t="s">
        <v>102</v>
      </c>
      <c r="AG7" s="38">
        <v>106.41</v>
      </c>
      <c r="AH7" s="38">
        <v>107.95</v>
      </c>
      <c r="AI7" s="38">
        <v>108.69</v>
      </c>
      <c r="AJ7" s="38" t="s">
        <v>102</v>
      </c>
      <c r="AK7" s="38" t="s">
        <v>102</v>
      </c>
      <c r="AL7" s="38" t="s">
        <v>102</v>
      </c>
      <c r="AM7" s="38">
        <v>0</v>
      </c>
      <c r="AN7" s="38">
        <v>0</v>
      </c>
      <c r="AO7" s="38" t="s">
        <v>102</v>
      </c>
      <c r="AP7" s="38" t="s">
        <v>102</v>
      </c>
      <c r="AQ7" s="38" t="s">
        <v>102</v>
      </c>
      <c r="AR7" s="38">
        <v>25.32</v>
      </c>
      <c r="AS7" s="38">
        <v>1.03</v>
      </c>
      <c r="AT7" s="38">
        <v>3.28</v>
      </c>
      <c r="AU7" s="38" t="s">
        <v>102</v>
      </c>
      <c r="AV7" s="38" t="s">
        <v>102</v>
      </c>
      <c r="AW7" s="38" t="s">
        <v>102</v>
      </c>
      <c r="AX7" s="38">
        <v>71.47</v>
      </c>
      <c r="AY7" s="38">
        <v>71.2</v>
      </c>
      <c r="AZ7" s="38" t="s">
        <v>102</v>
      </c>
      <c r="BA7" s="38" t="s">
        <v>102</v>
      </c>
      <c r="BB7" s="38" t="s">
        <v>102</v>
      </c>
      <c r="BC7" s="38">
        <v>78.56</v>
      </c>
      <c r="BD7" s="38">
        <v>80.5</v>
      </c>
      <c r="BE7" s="38">
        <v>69.489999999999995</v>
      </c>
      <c r="BF7" s="38" t="s">
        <v>102</v>
      </c>
      <c r="BG7" s="38" t="s">
        <v>102</v>
      </c>
      <c r="BH7" s="38" t="s">
        <v>102</v>
      </c>
      <c r="BI7" s="38">
        <v>862.95</v>
      </c>
      <c r="BJ7" s="38">
        <v>815.91</v>
      </c>
      <c r="BK7" s="38" t="s">
        <v>102</v>
      </c>
      <c r="BL7" s="38" t="s">
        <v>102</v>
      </c>
      <c r="BM7" s="38" t="s">
        <v>102</v>
      </c>
      <c r="BN7" s="38">
        <v>610.16999999999996</v>
      </c>
      <c r="BO7" s="38">
        <v>605.9</v>
      </c>
      <c r="BP7" s="38">
        <v>682.78</v>
      </c>
      <c r="BQ7" s="38" t="s">
        <v>102</v>
      </c>
      <c r="BR7" s="38" t="s">
        <v>102</v>
      </c>
      <c r="BS7" s="38" t="s">
        <v>102</v>
      </c>
      <c r="BT7" s="38">
        <v>82.4</v>
      </c>
      <c r="BU7" s="38">
        <v>82.5</v>
      </c>
      <c r="BV7" s="38" t="s">
        <v>102</v>
      </c>
      <c r="BW7" s="38" t="s">
        <v>102</v>
      </c>
      <c r="BX7" s="38" t="s">
        <v>102</v>
      </c>
      <c r="BY7" s="38">
        <v>88.37</v>
      </c>
      <c r="BZ7" s="38">
        <v>89.41</v>
      </c>
      <c r="CA7" s="38">
        <v>100.91</v>
      </c>
      <c r="CB7" s="38" t="s">
        <v>102</v>
      </c>
      <c r="CC7" s="38" t="s">
        <v>102</v>
      </c>
      <c r="CD7" s="38" t="s">
        <v>102</v>
      </c>
      <c r="CE7" s="38">
        <v>150</v>
      </c>
      <c r="CF7" s="38">
        <v>150</v>
      </c>
      <c r="CG7" s="38" t="s">
        <v>102</v>
      </c>
      <c r="CH7" s="38" t="s">
        <v>102</v>
      </c>
      <c r="CI7" s="38" t="s">
        <v>102</v>
      </c>
      <c r="CJ7" s="38">
        <v>143.05000000000001</v>
      </c>
      <c r="CK7" s="38">
        <v>142.05000000000001</v>
      </c>
      <c r="CL7" s="38">
        <v>136.86000000000001</v>
      </c>
      <c r="CM7" s="38" t="s">
        <v>102</v>
      </c>
      <c r="CN7" s="38" t="s">
        <v>102</v>
      </c>
      <c r="CO7" s="38" t="s">
        <v>102</v>
      </c>
      <c r="CP7" s="38">
        <v>72.349999999999994</v>
      </c>
      <c r="CQ7" s="38">
        <v>74.83</v>
      </c>
      <c r="CR7" s="38" t="s">
        <v>102</v>
      </c>
      <c r="CS7" s="38" t="s">
        <v>102</v>
      </c>
      <c r="CT7" s="38" t="s">
        <v>102</v>
      </c>
      <c r="CU7" s="38">
        <v>58.83</v>
      </c>
      <c r="CV7" s="38">
        <v>56.51</v>
      </c>
      <c r="CW7" s="38">
        <v>58.98</v>
      </c>
      <c r="CX7" s="38" t="s">
        <v>102</v>
      </c>
      <c r="CY7" s="38" t="s">
        <v>102</v>
      </c>
      <c r="CZ7" s="38" t="s">
        <v>102</v>
      </c>
      <c r="DA7" s="38">
        <v>89.44</v>
      </c>
      <c r="DB7" s="38">
        <v>91.06</v>
      </c>
      <c r="DC7" s="38" t="s">
        <v>102</v>
      </c>
      <c r="DD7" s="38" t="s">
        <v>102</v>
      </c>
      <c r="DE7" s="38" t="s">
        <v>102</v>
      </c>
      <c r="DF7" s="38">
        <v>92.9</v>
      </c>
      <c r="DG7" s="38">
        <v>93.91</v>
      </c>
      <c r="DH7" s="38">
        <v>95.2</v>
      </c>
      <c r="DI7" s="38" t="s">
        <v>102</v>
      </c>
      <c r="DJ7" s="38" t="s">
        <v>102</v>
      </c>
      <c r="DK7" s="38" t="s">
        <v>102</v>
      </c>
      <c r="DL7" s="38">
        <v>4.18</v>
      </c>
      <c r="DM7" s="38">
        <v>7.49</v>
      </c>
      <c r="DN7" s="38" t="s">
        <v>102</v>
      </c>
      <c r="DO7" s="38" t="s">
        <v>102</v>
      </c>
      <c r="DP7" s="38" t="s">
        <v>102</v>
      </c>
      <c r="DQ7" s="38">
        <v>23.42</v>
      </c>
      <c r="DR7" s="38">
        <v>22.74</v>
      </c>
      <c r="DS7" s="38">
        <v>38.6</v>
      </c>
      <c r="DT7" s="38" t="s">
        <v>102</v>
      </c>
      <c r="DU7" s="38" t="s">
        <v>102</v>
      </c>
      <c r="DV7" s="38" t="s">
        <v>102</v>
      </c>
      <c r="DW7" s="38">
        <v>0</v>
      </c>
      <c r="DX7" s="38">
        <v>0</v>
      </c>
      <c r="DY7" s="38" t="s">
        <v>102</v>
      </c>
      <c r="DZ7" s="38" t="s">
        <v>102</v>
      </c>
      <c r="EA7" s="38" t="s">
        <v>102</v>
      </c>
      <c r="EB7" s="38">
        <v>0.15</v>
      </c>
      <c r="EC7" s="38">
        <v>0.18</v>
      </c>
      <c r="ED7" s="38">
        <v>5.64</v>
      </c>
      <c r="EE7" s="38" t="s">
        <v>102</v>
      </c>
      <c r="EF7" s="38" t="s">
        <v>102</v>
      </c>
      <c r="EG7" s="38" t="s">
        <v>102</v>
      </c>
      <c r="EH7" s="38">
        <v>0.11</v>
      </c>
      <c r="EI7" s="38">
        <v>0.04</v>
      </c>
      <c r="EJ7" s="38" t="s">
        <v>102</v>
      </c>
      <c r="EK7" s="38" t="s">
        <v>102</v>
      </c>
      <c r="EL7" s="38" t="s">
        <v>102</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2020-01-30T02:26:43Z</cp:lastPrinted>
  <dcterms:created xsi:type="dcterms:W3CDTF">2019-12-05T04:44:54Z</dcterms:created>
  <dcterms:modified xsi:type="dcterms:W3CDTF">2020-02-17T08:37:02Z</dcterms:modified>
  <cp:category/>
</cp:coreProperties>
</file>