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8 磯村（公共、国土強靱化、一般補助等・研修会、振興資金、繰出金調査）\★02 公営企業\02_経営比較分析表（駐車場）\02_経営比較分析表\03市→県（修正回答）\48南知多町\"/>
    </mc:Choice>
  </mc:AlternateContent>
  <workbookProtection workbookAlgorithmName="SHA-512" workbookHashValue="diBTayz6/9EYpz4HTWhSgpZEy1F/QGvhMQsQHFYAwqmeeW32V1suggHi30uyGp/FXwax1XJrj+CJyRZmvLBoEQ==" workbookSaltValue="4ZEjiNLgM0f5vNCb7+ErLg==" workbookSpinCount="100000" lockStructure="1"/>
  <bookViews>
    <workbookView xWindow="0" yWindow="0" windowWidth="20490" windowHeight="7530"/>
  </bookViews>
  <sheets>
    <sheet name="法非適用_駐車場整備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GQ30" i="4"/>
  <c r="BZ30" i="4"/>
  <c r="LT76" i="4"/>
  <c r="GQ51" i="4"/>
  <c r="LH30" i="4"/>
  <c r="IE76" i="4"/>
  <c r="BG30" i="4"/>
  <c r="HP76" i="4"/>
  <c r="BG51" i="4"/>
  <c r="AV76" i="4"/>
  <c r="KO51" i="4"/>
  <c r="FX51" i="4"/>
  <c r="KO30" i="4"/>
  <c r="FX30" i="4"/>
  <c r="LE76" i="4"/>
  <c r="HA76" i="4"/>
  <c r="AN51" i="4"/>
  <c r="FE30" i="4"/>
  <c r="FE51" i="4"/>
  <c r="JV30" i="4"/>
  <c r="AN30" i="4"/>
  <c r="AG76" i="4"/>
  <c r="JV51" i="4"/>
  <c r="KP76" i="4"/>
  <c r="KA76" i="4"/>
  <c r="EL51" i="4"/>
  <c r="JC30" i="4"/>
  <c r="U30" i="4"/>
  <c r="GL76" i="4"/>
  <c r="U51" i="4"/>
  <c r="EL30" i="4"/>
  <c r="R76" i="4"/>
  <c r="JC51" i="4"/>
</calcChain>
</file>

<file path=xl/sharedStrings.xml><?xml version="1.0" encoding="utf-8"?>
<sst xmlns="http://schemas.openxmlformats.org/spreadsheetml/2006/main" count="278" uniqueCount="129">
  <si>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</si>
  <si>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</si>
  <si>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</si>
  <si>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</si>
  <si>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</si>
  <si>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</si>
  <si>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</si>
  <si>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</si>
  <si>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</si>
  <si>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</si>
  <si>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</si>
  <si>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</si>
  <si>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</si>
  <si>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</si>
  <si>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</si>
  <si>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</si>
  <si>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</si>
  <si>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</si>
  <si>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</si>
  <si>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</si>
  <si>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</si>
  <si>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</si>
  <si>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</si>
  <si>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</si>
  <si>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</si>
  <si>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</si>
  <si>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</si>
  <si>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</si>
  <si>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</si>
  <si>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</si>
  <si>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</si>
  <si>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</si>
  <si>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</si>
  <si>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</si>
  <si>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</si>
  <si>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</si>
  <si>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</si>
  <si>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</si>
  <si>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</si>
  <si>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</si>
  <si>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</si>
  <si>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</si>
  <si>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</si>
  <si>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</si>
  <si>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</si>
  <si>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</si>
  <si>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</si>
  <si>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</si>
  <si>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</si>
  <si>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</si>
  <si>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</si>
  <si>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</si>
  <si>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</si>
  <si>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</si>
  <si>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</si>
  <si>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</si>
  <si>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</si>
  <si>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</si>
  <si>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</si>
  <si>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</si>
  <si>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</si>
  <si>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</si>
  <si>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</si>
  <si>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</si>
  <si>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</si>
  <si>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</si>
  <si>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</si>
  <si>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</si>
  <si>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</si>
  <si>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</si>
  <si>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</si>
  <si>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</si>
  <si>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</si>
  <si>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</si>
  <si>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</si>
  <si>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</si>
  <si>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</si>
  <si>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</si>
  <si>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</si>
  <si>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</si>
  <si>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</si>
  <si>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</si>
  <si>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</si>
  <si>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</si>
  <si>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</si>
  <si>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</si>
  <si>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</si>
  <si>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</si>
  <si>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</si>
  <si>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</si>
  <si>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</si>
  <si>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</si>
  <si>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</si>
  <si>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</si>
  <si>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</si>
  <si>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</si>
  <si>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</si>
  <si>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</si>
  <si>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</si>
  <si>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</si>
  <si>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</si>
  <si>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</si>
  <si>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</si>
  <si>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</si>
  <si>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</si>
  <si>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</si>
  <si>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</si>
  <si>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</si>
  <si>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南知多町</t>
  </si>
  <si>
    <t>師崎港駐車場</t>
  </si>
  <si>
    <t>法非適用</t>
  </si>
  <si>
    <t>駐車場整備事業</t>
  </si>
  <si>
    <t>-</t>
  </si>
  <si>
    <t>Ａ１Ｂ２</t>
  </si>
  <si>
    <t>非設置</t>
  </si>
  <si>
    <t>該当数値なし</t>
  </si>
  <si>
    <t>届出駐車場</t>
  </si>
  <si>
    <t>立体式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</si>
  <si>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</si>
  <si>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</si>
  <si>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</si>
  <si>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</si>
  <si>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</si>
  <si>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</si>
  <si>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</si>
  <si>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建設時に利用した企業債については、他会計からの補助金等に頼ることなく駐車場料金収入のみで償還計画に基づき計画的な償還を行っている。⑩企業債残高対料金収入比率については年々減少している。
また、地方公営企業法を適用していないため⑥有形固定資産減価償却費及び⑨累積欠損金比率については「該当なし」となっている。</t>
    <rPh sb="0" eb="2">
      <t>ケンセツ</t>
    </rPh>
    <rPh sb="2" eb="3">
      <t>ジ</t>
    </rPh>
    <rPh sb="4" eb="6">
      <t>リヨウ</t>
    </rPh>
    <rPh sb="17" eb="18">
      <t>タ</t>
    </rPh>
    <rPh sb="18" eb="20">
      <t>カイケイ</t>
    </rPh>
    <rPh sb="23" eb="26">
      <t>ホジョキン</t>
    </rPh>
    <rPh sb="26" eb="27">
      <t>トウ</t>
    </rPh>
    <rPh sb="28" eb="29">
      <t>タヨ</t>
    </rPh>
    <rPh sb="34" eb="37">
      <t>チュウシャジョウ</t>
    </rPh>
    <rPh sb="37" eb="39">
      <t>リョウキン</t>
    </rPh>
    <rPh sb="39" eb="41">
      <t>シュウニュウ</t>
    </rPh>
    <rPh sb="44" eb="46">
      <t>ショウカン</t>
    </rPh>
    <rPh sb="46" eb="48">
      <t>ケイカク</t>
    </rPh>
    <rPh sb="49" eb="50">
      <t>モト</t>
    </rPh>
    <rPh sb="52" eb="55">
      <t>ケイカクテキ</t>
    </rPh>
    <rPh sb="56" eb="58">
      <t>ショウカン</t>
    </rPh>
    <rPh sb="59" eb="60">
      <t>オコナ</t>
    </rPh>
    <rPh sb="66" eb="68">
      <t>キギョウ</t>
    </rPh>
    <rPh sb="68" eb="69">
      <t>サイ</t>
    </rPh>
    <rPh sb="69" eb="71">
      <t>ザンダカ</t>
    </rPh>
    <rPh sb="71" eb="72">
      <t>タイ</t>
    </rPh>
    <rPh sb="72" eb="74">
      <t>リョウキン</t>
    </rPh>
    <rPh sb="74" eb="76">
      <t>シュウニュウ</t>
    </rPh>
    <rPh sb="76" eb="78">
      <t>ヒリツ</t>
    </rPh>
    <rPh sb="83" eb="85">
      <t>ネンネン</t>
    </rPh>
    <rPh sb="85" eb="87">
      <t>ゲンショウ</t>
    </rPh>
    <rPh sb="96" eb="98">
      <t>チホウ</t>
    </rPh>
    <rPh sb="98" eb="100">
      <t>コウエイ</t>
    </rPh>
    <rPh sb="100" eb="102">
      <t>キギョウ</t>
    </rPh>
    <rPh sb="102" eb="103">
      <t>ホウ</t>
    </rPh>
    <rPh sb="104" eb="106">
      <t>テキヨウ</t>
    </rPh>
    <rPh sb="114" eb="116">
      <t>ユウケイ</t>
    </rPh>
    <rPh sb="116" eb="118">
      <t>コテイ</t>
    </rPh>
    <rPh sb="118" eb="120">
      <t>シサン</t>
    </rPh>
    <rPh sb="120" eb="122">
      <t>ゲンカ</t>
    </rPh>
    <rPh sb="122" eb="124">
      <t>ショウキャク</t>
    </rPh>
    <rPh sb="124" eb="125">
      <t>ヒ</t>
    </rPh>
    <rPh sb="125" eb="126">
      <t>オヨ</t>
    </rPh>
    <rPh sb="128" eb="130">
      <t>ルイセキ</t>
    </rPh>
    <rPh sb="130" eb="132">
      <t>ケッソン</t>
    </rPh>
    <rPh sb="132" eb="133">
      <t>キン</t>
    </rPh>
    <rPh sb="133" eb="135">
      <t>ヒリツ</t>
    </rPh>
    <rPh sb="141" eb="143">
      <t>ガイトウ</t>
    </rPh>
    <phoneticPr fontId="16"/>
  </si>
  <si>
    <t>⑪稼働率については、全国平均及び類似施設平均値を下回っているが、過去５年間の経年比較において安定した稼動を維持しており、順調な運営が続いている。
周辺施設にフェリー・高速船乗り場があり、駐車場利用者は概ね周辺施設を利用する傾向で、駐車場の需要はあると考えられるため、今後も駐車場として利用していくことが適切であると考えられる。</t>
    <rPh sb="1" eb="3">
      <t>カドウ</t>
    </rPh>
    <rPh sb="3" eb="4">
      <t>リツ</t>
    </rPh>
    <rPh sb="10" eb="12">
      <t>ゼンコク</t>
    </rPh>
    <rPh sb="12" eb="14">
      <t>ヘイキン</t>
    </rPh>
    <rPh sb="14" eb="15">
      <t>オヨ</t>
    </rPh>
    <rPh sb="16" eb="18">
      <t>ルイジ</t>
    </rPh>
    <rPh sb="18" eb="20">
      <t>シセツ</t>
    </rPh>
    <rPh sb="20" eb="23">
      <t>ヘイキンチ</t>
    </rPh>
    <rPh sb="24" eb="26">
      <t>シタマワ</t>
    </rPh>
    <rPh sb="60" eb="62">
      <t>ジュンチョウ</t>
    </rPh>
    <rPh sb="63" eb="65">
      <t>ウンエイ</t>
    </rPh>
    <rPh sb="66" eb="67">
      <t>ツヅ</t>
    </rPh>
    <rPh sb="83" eb="86">
      <t>コウソクセン</t>
    </rPh>
    <rPh sb="86" eb="87">
      <t>ノ</t>
    </rPh>
    <rPh sb="88" eb="89">
      <t>バ</t>
    </rPh>
    <rPh sb="93" eb="96">
      <t>チュウシャジョウ</t>
    </rPh>
    <rPh sb="100" eb="101">
      <t>オオム</t>
    </rPh>
    <rPh sb="102" eb="104">
      <t>シュウヘン</t>
    </rPh>
    <rPh sb="104" eb="106">
      <t>シセツ</t>
    </rPh>
    <rPh sb="107" eb="109">
      <t>リヨウ</t>
    </rPh>
    <rPh sb="111" eb="113">
      <t>ケイコウ</t>
    </rPh>
    <rPh sb="115" eb="118">
      <t>チュウシャジョウ</t>
    </rPh>
    <rPh sb="119" eb="121">
      <t>ジュヨウ</t>
    </rPh>
    <rPh sb="125" eb="126">
      <t>カンガ</t>
    </rPh>
    <phoneticPr fontId="16"/>
  </si>
  <si>
    <t>①収益的収支比率について、Ｈ３０年度は駐車場補修工事設計業務委託実施等の理由により前年度と比較して数値が減少しており類似団体平均値より下回ったが、収益については黒字で推移している。
①収益的収支比率④売上高ＧＯＰ比率⑤ＥＢＩＴＤＡについてＨ２６年度が低い理由は駐車場管理システム等取替による営業費用の増額である。</t>
    <rPh sb="1" eb="4">
      <t>シュウエキテキ</t>
    </rPh>
    <rPh sb="4" eb="6">
      <t>シュウシ</t>
    </rPh>
    <rPh sb="6" eb="8">
      <t>ヒリツ</t>
    </rPh>
    <rPh sb="16" eb="18">
      <t>ネンド</t>
    </rPh>
    <rPh sb="22" eb="24">
      <t>ホシュウ</t>
    </rPh>
    <rPh sb="24" eb="26">
      <t>コウジ</t>
    </rPh>
    <rPh sb="26" eb="28">
      <t>セッケイ</t>
    </rPh>
    <rPh sb="34" eb="35">
      <t>トウ</t>
    </rPh>
    <rPh sb="36" eb="38">
      <t>リユウ</t>
    </rPh>
    <rPh sb="41" eb="44">
      <t>ゼンネンド</t>
    </rPh>
    <rPh sb="45" eb="47">
      <t>ヒカク</t>
    </rPh>
    <rPh sb="49" eb="51">
      <t>スウチ</t>
    </rPh>
    <rPh sb="52" eb="54">
      <t>ゲンショウ</t>
    </rPh>
    <rPh sb="58" eb="60">
      <t>ルイジ</t>
    </rPh>
    <rPh sb="60" eb="62">
      <t>ダンタイ</t>
    </rPh>
    <rPh sb="62" eb="65">
      <t>ヘイキンチ</t>
    </rPh>
    <rPh sb="67" eb="69">
      <t>シタマワ</t>
    </rPh>
    <rPh sb="92" eb="95">
      <t>シュウエキテキ</t>
    </rPh>
    <rPh sb="95" eb="97">
      <t>シュウシ</t>
    </rPh>
    <rPh sb="97" eb="99">
      <t>ヒリツ</t>
    </rPh>
    <rPh sb="100" eb="102">
      <t>ウリアゲ</t>
    </rPh>
    <rPh sb="102" eb="103">
      <t>ダカ</t>
    </rPh>
    <rPh sb="106" eb="108">
      <t>ヒリツ</t>
    </rPh>
    <rPh sb="122" eb="124">
      <t>ネンド</t>
    </rPh>
    <rPh sb="125" eb="126">
      <t>ヒク</t>
    </rPh>
    <rPh sb="127" eb="129">
      <t>リユウ</t>
    </rPh>
    <rPh sb="130" eb="133">
      <t>チュウシャジョウ</t>
    </rPh>
    <rPh sb="133" eb="135">
      <t>カンリ</t>
    </rPh>
    <rPh sb="139" eb="140">
      <t>トウ</t>
    </rPh>
    <rPh sb="140" eb="142">
      <t>トリカエ</t>
    </rPh>
    <rPh sb="145" eb="147">
      <t>エイギョウ</t>
    </rPh>
    <rPh sb="147" eb="149">
      <t>ヒヨウ</t>
    </rPh>
    <rPh sb="150" eb="152">
      <t>ゾウガク</t>
    </rPh>
    <phoneticPr fontId="16"/>
  </si>
  <si>
    <t>各指標において平均値から差異がみられる部分があるものの安定して健全な経営が続いている。
立地的に駐車場としてのニーズもあり、今後も健全運営を維持していくために、現在の管理手法を維持した運営を行っていく必要があると考えられる。
経営戦略については令和２年度までに策定予定。</t>
    <rPh sb="0" eb="3">
      <t>カクシヒョウ</t>
    </rPh>
    <rPh sb="7" eb="9">
      <t>ヘイキン</t>
    </rPh>
    <rPh sb="9" eb="10">
      <t>チ</t>
    </rPh>
    <rPh sb="12" eb="14">
      <t>サイ</t>
    </rPh>
    <rPh sb="19" eb="21">
      <t>ブブン</t>
    </rPh>
    <rPh sb="27" eb="29">
      <t>アンテイ</t>
    </rPh>
    <rPh sb="31" eb="33">
      <t>ケンゼン</t>
    </rPh>
    <rPh sb="34" eb="36">
      <t>ケイエイ</t>
    </rPh>
    <rPh sb="37" eb="38">
      <t>ツヅ</t>
    </rPh>
    <rPh sb="44" eb="47">
      <t>リッチテキ</t>
    </rPh>
    <rPh sb="48" eb="50">
      <t>チュウシャ</t>
    </rPh>
    <rPh sb="50" eb="51">
      <t>ジョウ</t>
    </rPh>
    <rPh sb="62" eb="64">
      <t>コンゴ</t>
    </rPh>
    <rPh sb="65" eb="67">
      <t>ケンゼン</t>
    </rPh>
    <rPh sb="67" eb="69">
      <t>ウンエイ</t>
    </rPh>
    <rPh sb="70" eb="72">
      <t>イジ</t>
    </rPh>
    <rPh sb="80" eb="82">
      <t>ゲンザイ</t>
    </rPh>
    <rPh sb="83" eb="85">
      <t>カンリ</t>
    </rPh>
    <rPh sb="85" eb="87">
      <t>シュホウ</t>
    </rPh>
    <rPh sb="88" eb="90">
      <t>イジ</t>
    </rPh>
    <rPh sb="92" eb="94">
      <t>ウンエイ</t>
    </rPh>
    <rPh sb="100" eb="102">
      <t>ヒツヨウ</t>
    </rPh>
    <rPh sb="106" eb="107">
      <t>カンガ</t>
    </rPh>
    <rPh sb="113" eb="115">
      <t>ケイエイ</t>
    </rPh>
    <rPh sb="115" eb="117">
      <t>センリャク</t>
    </rPh>
    <rPh sb="122" eb="123">
      <t>レイ</t>
    </rPh>
    <rPh sb="123" eb="124">
      <t>ワ</t>
    </rPh>
    <rPh sb="125" eb="126">
      <t>ネン</t>
    </rPh>
    <rPh sb="126" eb="127">
      <t>ド</t>
    </rPh>
    <rPh sb="130" eb="132">
      <t>サクテイ</t>
    </rPh>
    <rPh sb="132" eb="134">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</si>
</sst>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110</c:v>
                </c:pt>
                <c:pt idx="1">
                  <c:v>196.2</c:v>
                </c:pt>
                <c:pt idx="2">
                  <c:v>173.7</c:v>
                </c:pt>
                <c:pt idx="3">
                  <c:v>161.80000000000001</c:v>
                </c:pt>
                <c:pt idx="4">
                  <c:v>156.9</c:v>
                </c:pt>
              </c:numCache>
            </c:numRef>
          </c:val>
          <c:extLst>
            <c:ext xmlns:c16="http://schemas.microsoft.com/office/drawing/2014/chart" uri="{C3380CC4-5D6E-409C-BE32-E72D297353CC}">
              <c16:uniqueId val="{00000000-C1AB-4722-AED2-1E6011738EB3}"/>
            </c:ext>
          </c:extLst>
        </c:ser>
        <c:dLbls>
          <c:showLegendKey val="0"/>
          <c:showVal val="0"/>
          <c:showCatName val="0"/>
          <c:showSerName val="0"/>
          <c:showPercent val="0"/>
          <c:showBubbleSize val="0"/>
        </c:dLbls>
        <c:gapWidth val="150"/>
        <c:axId val="85433728"/>
        <c:axId val="854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C1AB-4722-AED2-1E6011738EB3}"/>
            </c:ext>
          </c:extLst>
        </c:ser>
        <c:dLbls>
          <c:showLegendKey val="0"/>
          <c:showVal val="0"/>
          <c:showCatName val="0"/>
          <c:showSerName val="0"/>
          <c:showPercent val="0"/>
          <c:showBubbleSize val="0"/>
        </c:dLbls>
        <c:marker val="1"/>
        <c:smooth val="0"/>
        <c:axId val="85433728"/>
        <c:axId val="85440000"/>
      </c:lineChart>
      <c:dateAx>
        <c:axId val="85433728"/>
        <c:scaling>
          <c:orientation val="minMax"/>
        </c:scaling>
        <c:delete val="1"/>
        <c:axPos val="b"/>
        <c:numFmt formatCode="ge" sourceLinked="1"/>
        <c:majorTickMark val="none"/>
        <c:minorTickMark val="none"/>
        <c:tickLblPos val="none"/>
        <c:crossAx val="85440000"/>
        <c:crosses val="autoZero"/>
        <c:auto val="1"/>
        <c:lblOffset val="100"/>
        <c:baseTimeUnit val="years"/>
      </c:dateAx>
      <c:valAx>
        <c:axId val="8544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43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187.8</c:v>
                </c:pt>
                <c:pt idx="1">
                  <c:v>164.7</c:v>
                </c:pt>
                <c:pt idx="2">
                  <c:v>148.69999999999999</c:v>
                </c:pt>
                <c:pt idx="3">
                  <c:v>132.5</c:v>
                </c:pt>
                <c:pt idx="4">
                  <c:v>111</c:v>
                </c:pt>
              </c:numCache>
            </c:numRef>
          </c:val>
          <c:extLst>
            <c:ext xmlns:c16="http://schemas.microsoft.com/office/drawing/2014/chart" uri="{C3380CC4-5D6E-409C-BE32-E72D297353CC}">
              <c16:uniqueId val="{00000000-F140-4E2F-A0E3-B602F0290131}"/>
            </c:ext>
          </c:extLst>
        </c:ser>
        <c:dLbls>
          <c:showLegendKey val="0"/>
          <c:showVal val="0"/>
          <c:showCatName val="0"/>
          <c:showSerName val="0"/>
          <c:showPercent val="0"/>
          <c:showBubbleSize val="0"/>
        </c:dLbls>
        <c:gapWidth val="150"/>
        <c:axId val="87506304"/>
        <c:axId val="875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F140-4E2F-A0E3-B602F0290131}"/>
            </c:ext>
          </c:extLst>
        </c:ser>
        <c:dLbls>
          <c:showLegendKey val="0"/>
          <c:showVal val="0"/>
          <c:showCatName val="0"/>
          <c:showSerName val="0"/>
          <c:showPercent val="0"/>
          <c:showBubbleSize val="0"/>
        </c:dLbls>
        <c:marker val="1"/>
        <c:smooth val="0"/>
        <c:axId val="87506304"/>
        <c:axId val="87508480"/>
      </c:lineChart>
      <c:dateAx>
        <c:axId val="87506304"/>
        <c:scaling>
          <c:orientation val="minMax"/>
        </c:scaling>
        <c:delete val="1"/>
        <c:axPos val="b"/>
        <c:numFmt formatCode="ge" sourceLinked="1"/>
        <c:majorTickMark val="none"/>
        <c:minorTickMark val="none"/>
        <c:tickLblPos val="none"/>
        <c:crossAx val="87508480"/>
        <c:crosses val="autoZero"/>
        <c:auto val="1"/>
        <c:lblOffset val="100"/>
        <c:baseTimeUnit val="years"/>
      </c:dateAx>
      <c:valAx>
        <c:axId val="8750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3896-4211-945C-BA7CC24043C8}"/>
            </c:ext>
          </c:extLst>
        </c:ser>
        <c:dLbls>
          <c:showLegendKey val="0"/>
          <c:showVal val="0"/>
          <c:showCatName val="0"/>
          <c:showSerName val="0"/>
          <c:showPercent val="0"/>
          <c:showBubbleSize val="0"/>
        </c:dLbls>
        <c:gapWidth val="150"/>
        <c:axId val="87624704"/>
        <c:axId val="876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896-4211-945C-BA7CC24043C8}"/>
            </c:ext>
          </c:extLst>
        </c:ser>
        <c:dLbls>
          <c:showLegendKey val="0"/>
          <c:showVal val="0"/>
          <c:showCatName val="0"/>
          <c:showSerName val="0"/>
          <c:showPercent val="0"/>
          <c:showBubbleSize val="0"/>
        </c:dLbls>
        <c:marker val="1"/>
        <c:smooth val="0"/>
        <c:axId val="87624704"/>
        <c:axId val="87626880"/>
      </c:lineChart>
      <c:dateAx>
        <c:axId val="87624704"/>
        <c:scaling>
          <c:orientation val="minMax"/>
        </c:scaling>
        <c:delete val="1"/>
        <c:axPos val="b"/>
        <c:numFmt formatCode="ge" sourceLinked="1"/>
        <c:majorTickMark val="none"/>
        <c:minorTickMark val="none"/>
        <c:tickLblPos val="none"/>
        <c:crossAx val="87626880"/>
        <c:crosses val="autoZero"/>
        <c:auto val="1"/>
        <c:lblOffset val="100"/>
        <c:baseTimeUnit val="years"/>
      </c:dateAx>
      <c:valAx>
        <c:axId val="8762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2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C4E1-4E22-8D66-9D6BD99B34CA}"/>
            </c:ext>
          </c:extLst>
        </c:ser>
        <c:dLbls>
          <c:showLegendKey val="0"/>
          <c:showVal val="0"/>
          <c:showCatName val="0"/>
          <c:showSerName val="0"/>
          <c:showPercent val="0"/>
          <c:showBubbleSize val="0"/>
        </c:dLbls>
        <c:gapWidth val="150"/>
        <c:axId val="87652992"/>
        <c:axId val="876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4E1-4E22-8D66-9D6BD99B34CA}"/>
            </c:ext>
          </c:extLst>
        </c:ser>
        <c:dLbls>
          <c:showLegendKey val="0"/>
          <c:showVal val="0"/>
          <c:showCatName val="0"/>
          <c:showSerName val="0"/>
          <c:showPercent val="0"/>
          <c:showBubbleSize val="0"/>
        </c:dLbls>
        <c:marker val="1"/>
        <c:smooth val="0"/>
        <c:axId val="87652992"/>
        <c:axId val="87671552"/>
      </c:lineChart>
      <c:dateAx>
        <c:axId val="87652992"/>
        <c:scaling>
          <c:orientation val="minMax"/>
        </c:scaling>
        <c:delete val="1"/>
        <c:axPos val="b"/>
        <c:numFmt formatCode="ge" sourceLinked="1"/>
        <c:majorTickMark val="none"/>
        <c:minorTickMark val="none"/>
        <c:tickLblPos val="none"/>
        <c:crossAx val="87671552"/>
        <c:crosses val="autoZero"/>
        <c:auto val="1"/>
        <c:lblOffset val="100"/>
        <c:baseTimeUnit val="years"/>
      </c:dateAx>
      <c:valAx>
        <c:axId val="8767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5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BD-4F63-8771-C5E7578AA51E}"/>
            </c:ext>
          </c:extLst>
        </c:ser>
        <c:dLbls>
          <c:showLegendKey val="0"/>
          <c:showVal val="0"/>
          <c:showCatName val="0"/>
          <c:showSerName val="0"/>
          <c:showPercent val="0"/>
          <c:showBubbleSize val="0"/>
        </c:dLbls>
        <c:gapWidth val="150"/>
        <c:axId val="88762624"/>
        <c:axId val="8876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66BD-4F63-8771-C5E7578AA51E}"/>
            </c:ext>
          </c:extLst>
        </c:ser>
        <c:dLbls>
          <c:showLegendKey val="0"/>
          <c:showVal val="0"/>
          <c:showCatName val="0"/>
          <c:showSerName val="0"/>
          <c:showPercent val="0"/>
          <c:showBubbleSize val="0"/>
        </c:dLbls>
        <c:marker val="1"/>
        <c:smooth val="0"/>
        <c:axId val="88762624"/>
        <c:axId val="88764800"/>
      </c:lineChart>
      <c:dateAx>
        <c:axId val="88762624"/>
        <c:scaling>
          <c:orientation val="minMax"/>
        </c:scaling>
        <c:delete val="1"/>
        <c:axPos val="b"/>
        <c:numFmt formatCode="ge" sourceLinked="1"/>
        <c:majorTickMark val="none"/>
        <c:minorTickMark val="none"/>
        <c:tickLblPos val="none"/>
        <c:crossAx val="88764800"/>
        <c:crosses val="autoZero"/>
        <c:auto val="1"/>
        <c:lblOffset val="100"/>
        <c:baseTimeUnit val="years"/>
      </c:dateAx>
      <c:valAx>
        <c:axId val="8876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6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31A-40E2-9371-E22AA54DDB7A}"/>
            </c:ext>
          </c:extLst>
        </c:ser>
        <c:dLbls>
          <c:showLegendKey val="0"/>
          <c:showVal val="0"/>
          <c:showCatName val="0"/>
          <c:showSerName val="0"/>
          <c:showPercent val="0"/>
          <c:showBubbleSize val="0"/>
        </c:dLbls>
        <c:gapWidth val="150"/>
        <c:axId val="88787200"/>
        <c:axId val="887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E31A-40E2-9371-E22AA54DDB7A}"/>
            </c:ext>
          </c:extLst>
        </c:ser>
        <c:dLbls>
          <c:showLegendKey val="0"/>
          <c:showVal val="0"/>
          <c:showCatName val="0"/>
          <c:showSerName val="0"/>
          <c:showPercent val="0"/>
          <c:showBubbleSize val="0"/>
        </c:dLbls>
        <c:marker val="1"/>
        <c:smooth val="0"/>
        <c:axId val="88787200"/>
        <c:axId val="88797568"/>
      </c:lineChart>
      <c:dateAx>
        <c:axId val="88787200"/>
        <c:scaling>
          <c:orientation val="minMax"/>
        </c:scaling>
        <c:delete val="1"/>
        <c:axPos val="b"/>
        <c:numFmt formatCode="ge" sourceLinked="1"/>
        <c:majorTickMark val="none"/>
        <c:minorTickMark val="none"/>
        <c:tickLblPos val="none"/>
        <c:crossAx val="88797568"/>
        <c:crosses val="autoZero"/>
        <c:auto val="1"/>
        <c:lblOffset val="100"/>
        <c:baseTimeUnit val="years"/>
      </c:dateAx>
      <c:valAx>
        <c:axId val="8879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8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114.4</c:v>
                </c:pt>
                <c:pt idx="1">
                  <c:v>114.3</c:v>
                </c:pt>
                <c:pt idx="2">
                  <c:v>113.8</c:v>
                </c:pt>
                <c:pt idx="3">
                  <c:v>112.7</c:v>
                </c:pt>
                <c:pt idx="4">
                  <c:v>113</c:v>
                </c:pt>
              </c:numCache>
            </c:numRef>
          </c:val>
          <c:extLst>
            <c:ext xmlns:c16="http://schemas.microsoft.com/office/drawing/2014/chart" uri="{C3380CC4-5D6E-409C-BE32-E72D297353CC}">
              <c16:uniqueId val="{00000000-EE68-473B-9A0F-ADFFCB8FDE0D}"/>
            </c:ext>
          </c:extLst>
        </c:ser>
        <c:dLbls>
          <c:showLegendKey val="0"/>
          <c:showVal val="0"/>
          <c:showCatName val="0"/>
          <c:showSerName val="0"/>
          <c:showPercent val="0"/>
          <c:showBubbleSize val="0"/>
        </c:dLbls>
        <c:gapWidth val="150"/>
        <c:axId val="88905600"/>
        <c:axId val="889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EE68-473B-9A0F-ADFFCB8FDE0D}"/>
            </c:ext>
          </c:extLst>
        </c:ser>
        <c:dLbls>
          <c:showLegendKey val="0"/>
          <c:showVal val="0"/>
          <c:showCatName val="0"/>
          <c:showSerName val="0"/>
          <c:showPercent val="0"/>
          <c:showBubbleSize val="0"/>
        </c:dLbls>
        <c:marker val="1"/>
        <c:smooth val="0"/>
        <c:axId val="88905600"/>
        <c:axId val="88911872"/>
      </c:lineChart>
      <c:dateAx>
        <c:axId val="88905600"/>
        <c:scaling>
          <c:orientation val="minMax"/>
        </c:scaling>
        <c:delete val="1"/>
        <c:axPos val="b"/>
        <c:numFmt formatCode="ge" sourceLinked="1"/>
        <c:majorTickMark val="none"/>
        <c:minorTickMark val="none"/>
        <c:tickLblPos val="none"/>
        <c:crossAx val="88911872"/>
        <c:crosses val="autoZero"/>
        <c:auto val="1"/>
        <c:lblOffset val="100"/>
        <c:baseTimeUnit val="years"/>
      </c:dateAx>
      <c:valAx>
        <c:axId val="8891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90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41.5</c:v>
                </c:pt>
                <c:pt idx="1">
                  <c:v>79.400000000000006</c:v>
                </c:pt>
                <c:pt idx="2">
                  <c:v>77.5</c:v>
                </c:pt>
                <c:pt idx="3">
                  <c:v>72.099999999999994</c:v>
                </c:pt>
                <c:pt idx="4">
                  <c:v>68.5</c:v>
                </c:pt>
              </c:numCache>
            </c:numRef>
          </c:val>
          <c:extLst>
            <c:ext xmlns:c16="http://schemas.microsoft.com/office/drawing/2014/chart" uri="{C3380CC4-5D6E-409C-BE32-E72D297353CC}">
              <c16:uniqueId val="{00000000-0893-4D4E-9947-5FDC2747D0CB}"/>
            </c:ext>
          </c:extLst>
        </c:ser>
        <c:dLbls>
          <c:showLegendKey val="0"/>
          <c:showVal val="0"/>
          <c:showCatName val="0"/>
          <c:showSerName val="0"/>
          <c:showPercent val="0"/>
          <c:showBubbleSize val="0"/>
        </c:dLbls>
        <c:gapWidth val="150"/>
        <c:axId val="98006528"/>
        <c:axId val="980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0893-4D4E-9947-5FDC2747D0CB}"/>
            </c:ext>
          </c:extLst>
        </c:ser>
        <c:dLbls>
          <c:showLegendKey val="0"/>
          <c:showVal val="0"/>
          <c:showCatName val="0"/>
          <c:showSerName val="0"/>
          <c:showPercent val="0"/>
          <c:showBubbleSize val="0"/>
        </c:dLbls>
        <c:marker val="1"/>
        <c:smooth val="0"/>
        <c:axId val="98006528"/>
        <c:axId val="98008448"/>
      </c:lineChart>
      <c:dateAx>
        <c:axId val="98006528"/>
        <c:scaling>
          <c:orientation val="minMax"/>
        </c:scaling>
        <c:delete val="1"/>
        <c:axPos val="b"/>
        <c:numFmt formatCode="ge" sourceLinked="1"/>
        <c:majorTickMark val="none"/>
        <c:minorTickMark val="none"/>
        <c:tickLblPos val="none"/>
        <c:crossAx val="98008448"/>
        <c:crosses val="autoZero"/>
        <c:auto val="1"/>
        <c:lblOffset val="100"/>
        <c:baseTimeUnit val="years"/>
      </c:dateAx>
      <c:valAx>
        <c:axId val="9800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29045</c:v>
                </c:pt>
                <c:pt idx="1">
                  <c:v>68070</c:v>
                </c:pt>
                <c:pt idx="2">
                  <c:v>61066</c:v>
                </c:pt>
                <c:pt idx="3">
                  <c:v>55934</c:v>
                </c:pt>
                <c:pt idx="4">
                  <c:v>54809</c:v>
                </c:pt>
              </c:numCache>
            </c:numRef>
          </c:val>
          <c:extLst>
            <c:ext xmlns:c16="http://schemas.microsoft.com/office/drawing/2014/chart" uri="{C3380CC4-5D6E-409C-BE32-E72D297353CC}">
              <c16:uniqueId val="{00000000-624A-496B-A812-21993EBD2BDF}"/>
            </c:ext>
          </c:extLst>
        </c:ser>
        <c:dLbls>
          <c:showLegendKey val="0"/>
          <c:showVal val="0"/>
          <c:showCatName val="0"/>
          <c:showSerName val="0"/>
          <c:showPercent val="0"/>
          <c:showBubbleSize val="0"/>
        </c:dLbls>
        <c:gapWidth val="150"/>
        <c:axId val="98043008"/>
        <c:axId val="980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624A-496B-A812-21993EBD2BDF}"/>
            </c:ext>
          </c:extLst>
        </c:ser>
        <c:dLbls>
          <c:showLegendKey val="0"/>
          <c:showVal val="0"/>
          <c:showCatName val="0"/>
          <c:showSerName val="0"/>
          <c:showPercent val="0"/>
          <c:showBubbleSize val="0"/>
        </c:dLbls>
        <c:marker val="1"/>
        <c:smooth val="0"/>
        <c:axId val="98043008"/>
        <c:axId val="98044928"/>
      </c:lineChart>
      <c:dateAx>
        <c:axId val="98043008"/>
        <c:scaling>
          <c:orientation val="minMax"/>
        </c:scaling>
        <c:delete val="1"/>
        <c:axPos val="b"/>
        <c:numFmt formatCode="ge" sourceLinked="1"/>
        <c:majorTickMark val="none"/>
        <c:minorTickMark val="none"/>
        <c:tickLblPos val="none"/>
        <c:crossAx val="98044928"/>
        <c:crosses val="autoZero"/>
        <c:auto val="1"/>
        <c:lblOffset val="100"/>
        <c:baseTimeUnit val="years"/>
      </c:dateAx>
      <c:valAx>
        <c:axId val="9804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04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愛知県南知多町　師崎港駐車場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15620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624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110</v>
      </c>
      <c r="V31" s="110"/>
      <c r="W31" s="110"/>
      <c r="X31" s="110"/>
      <c r="Y31" s="110"/>
      <c r="Z31" s="110"/>
      <c r="AA31" s="110"/>
      <c r="AB31" s="110"/>
      <c r="AC31" s="110"/>
      <c r="AD31" s="110"/>
      <c r="AE31" s="110"/>
      <c r="AF31" s="110"/>
      <c r="AG31" s="110"/>
      <c r="AH31" s="110"/>
      <c r="AI31" s="110"/>
      <c r="AJ31" s="110"/>
      <c r="AK31" s="110"/>
      <c r="AL31" s="110"/>
      <c r="AM31" s="110"/>
      <c r="AN31" s="110">
        <f>データ!Z7</f>
        <v>196.2</v>
      </c>
      <c r="AO31" s="110"/>
      <c r="AP31" s="110"/>
      <c r="AQ31" s="110"/>
      <c r="AR31" s="110"/>
      <c r="AS31" s="110"/>
      <c r="AT31" s="110"/>
      <c r="AU31" s="110"/>
      <c r="AV31" s="110"/>
      <c r="AW31" s="110"/>
      <c r="AX31" s="110"/>
      <c r="AY31" s="110"/>
      <c r="AZ31" s="110"/>
      <c r="BA31" s="110"/>
      <c r="BB31" s="110"/>
      <c r="BC31" s="110"/>
      <c r="BD31" s="110"/>
      <c r="BE31" s="110"/>
      <c r="BF31" s="110"/>
      <c r="BG31" s="110">
        <f>データ!AA7</f>
        <v>173.7</v>
      </c>
      <c r="BH31" s="110"/>
      <c r="BI31" s="110"/>
      <c r="BJ31" s="110"/>
      <c r="BK31" s="110"/>
      <c r="BL31" s="110"/>
      <c r="BM31" s="110"/>
      <c r="BN31" s="110"/>
      <c r="BO31" s="110"/>
      <c r="BP31" s="110"/>
      <c r="BQ31" s="110"/>
      <c r="BR31" s="110"/>
      <c r="BS31" s="110"/>
      <c r="BT31" s="110"/>
      <c r="BU31" s="110"/>
      <c r="BV31" s="110"/>
      <c r="BW31" s="110"/>
      <c r="BX31" s="110"/>
      <c r="BY31" s="110"/>
      <c r="BZ31" s="110">
        <f>データ!AB7</f>
        <v>161.80000000000001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156.9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114.4</v>
      </c>
      <c r="JD31" s="81"/>
      <c r="JE31" s="81"/>
      <c r="JF31" s="81"/>
      <c r="JG31" s="81"/>
      <c r="JH31" s="81"/>
      <c r="JI31" s="81"/>
      <c r="JJ31" s="81"/>
      <c r="JK31" s="81"/>
      <c r="JL31" s="81"/>
      <c r="JM31" s="81"/>
      <c r="JN31" s="81"/>
      <c r="JO31" s="81"/>
      <c r="JP31" s="81"/>
      <c r="JQ31" s="81"/>
      <c r="JR31" s="81"/>
      <c r="JS31" s="81"/>
      <c r="JT31" s="81"/>
      <c r="JU31" s="82"/>
      <c r="JV31" s="80">
        <f>データ!DL7</f>
        <v>114.3</v>
      </c>
      <c r="JW31" s="81"/>
      <c r="JX31" s="81"/>
      <c r="JY31" s="81"/>
      <c r="JZ31" s="81"/>
      <c r="KA31" s="81"/>
      <c r="KB31" s="81"/>
      <c r="KC31" s="81"/>
      <c r="KD31" s="81"/>
      <c r="KE31" s="81"/>
      <c r="KF31" s="81"/>
      <c r="KG31" s="81"/>
      <c r="KH31" s="81"/>
      <c r="KI31" s="81"/>
      <c r="KJ31" s="81"/>
      <c r="KK31" s="81"/>
      <c r="KL31" s="81"/>
      <c r="KM31" s="81"/>
      <c r="KN31" s="82"/>
      <c r="KO31" s="80">
        <f>データ!DM7</f>
        <v>113.8</v>
      </c>
      <c r="KP31" s="81"/>
      <c r="KQ31" s="81"/>
      <c r="KR31" s="81"/>
      <c r="KS31" s="81"/>
      <c r="KT31" s="81"/>
      <c r="KU31" s="81"/>
      <c r="KV31" s="81"/>
      <c r="KW31" s="81"/>
      <c r="KX31" s="81"/>
      <c r="KY31" s="81"/>
      <c r="KZ31" s="81"/>
      <c r="LA31" s="81"/>
      <c r="LB31" s="81"/>
      <c r="LC31" s="81"/>
      <c r="LD31" s="81"/>
      <c r="LE31" s="81"/>
      <c r="LF31" s="81"/>
      <c r="LG31" s="82"/>
      <c r="LH31" s="80">
        <f>データ!DN7</f>
        <v>112.7</v>
      </c>
      <c r="LI31" s="81"/>
      <c r="LJ31" s="81"/>
      <c r="LK31" s="81"/>
      <c r="LL31" s="81"/>
      <c r="LM31" s="81"/>
      <c r="LN31" s="81"/>
      <c r="LO31" s="81"/>
      <c r="LP31" s="81"/>
      <c r="LQ31" s="81"/>
      <c r="LR31" s="81"/>
      <c r="LS31" s="81"/>
      <c r="LT31" s="81"/>
      <c r="LU31" s="81"/>
      <c r="LV31" s="81"/>
      <c r="LW31" s="81"/>
      <c r="LX31" s="81"/>
      <c r="LY31" s="81"/>
      <c r="LZ31" s="82"/>
      <c r="MA31" s="80">
        <f>データ!DO7</f>
        <v>113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41.5</v>
      </c>
      <c r="EM52" s="110"/>
      <c r="EN52" s="110"/>
      <c r="EO52" s="110"/>
      <c r="EP52" s="110"/>
      <c r="EQ52" s="110"/>
      <c r="ER52" s="110"/>
      <c r="ES52" s="110"/>
      <c r="ET52" s="110"/>
      <c r="EU52" s="110"/>
      <c r="EV52" s="110"/>
      <c r="EW52" s="110"/>
      <c r="EX52" s="110"/>
      <c r="EY52" s="110"/>
      <c r="EZ52" s="110"/>
      <c r="FA52" s="110"/>
      <c r="FB52" s="110"/>
      <c r="FC52" s="110"/>
      <c r="FD52" s="110"/>
      <c r="FE52" s="110">
        <f>データ!BG7</f>
        <v>79.400000000000006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77.5</v>
      </c>
      <c r="FY52" s="110"/>
      <c r="FZ52" s="110"/>
      <c r="GA52" s="110"/>
      <c r="GB52" s="110"/>
      <c r="GC52" s="110"/>
      <c r="GD52" s="110"/>
      <c r="GE52" s="110"/>
      <c r="GF52" s="110"/>
      <c r="GG52" s="110"/>
      <c r="GH52" s="110"/>
      <c r="GI52" s="110"/>
      <c r="GJ52" s="110"/>
      <c r="GK52" s="110"/>
      <c r="GL52" s="110"/>
      <c r="GM52" s="110"/>
      <c r="GN52" s="110"/>
      <c r="GO52" s="110"/>
      <c r="GP52" s="110"/>
      <c r="GQ52" s="110">
        <f>データ!BI7</f>
        <v>72.099999999999994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29045</v>
      </c>
      <c r="JD52" s="106"/>
      <c r="JE52" s="106"/>
      <c r="JF52" s="106"/>
      <c r="JG52" s="106"/>
      <c r="JH52" s="106"/>
      <c r="JI52" s="106"/>
      <c r="JJ52" s="106"/>
      <c r="JK52" s="106"/>
      <c r="JL52" s="106"/>
      <c r="JM52" s="106"/>
      <c r="JN52" s="106"/>
      <c r="JO52" s="106"/>
      <c r="JP52" s="106"/>
      <c r="JQ52" s="106"/>
      <c r="JR52" s="106"/>
      <c r="JS52" s="106"/>
      <c r="JT52" s="106"/>
      <c r="JU52" s="106"/>
      <c r="JV52" s="106">
        <f>データ!BR7</f>
        <v>68070</v>
      </c>
      <c r="JW52" s="106"/>
      <c r="JX52" s="106"/>
      <c r="JY52" s="106"/>
      <c r="JZ52" s="106"/>
      <c r="KA52" s="106"/>
      <c r="KB52" s="106"/>
      <c r="KC52" s="106"/>
      <c r="KD52" s="106"/>
      <c r="KE52" s="106"/>
      <c r="KF52" s="106"/>
      <c r="KG52" s="106"/>
      <c r="KH52" s="106"/>
      <c r="KI52" s="106"/>
      <c r="KJ52" s="106"/>
      <c r="KK52" s="106"/>
      <c r="KL52" s="106"/>
      <c r="KM52" s="106"/>
      <c r="KN52" s="106"/>
      <c r="KO52" s="106">
        <f>データ!BS7</f>
        <v>61066</v>
      </c>
      <c r="KP52" s="106"/>
      <c r="KQ52" s="106"/>
      <c r="KR52" s="106"/>
      <c r="KS52" s="106"/>
      <c r="KT52" s="106"/>
      <c r="KU52" s="106"/>
      <c r="KV52" s="106"/>
      <c r="KW52" s="106"/>
      <c r="KX52" s="106"/>
      <c r="KY52" s="106"/>
      <c r="KZ52" s="106"/>
      <c r="LA52" s="106"/>
      <c r="LB52" s="106"/>
      <c r="LC52" s="106"/>
      <c r="LD52" s="106"/>
      <c r="LE52" s="106"/>
      <c r="LF52" s="106"/>
      <c r="LG52" s="106"/>
      <c r="LH52" s="106">
        <f>データ!BT7</f>
        <v>55934</v>
      </c>
      <c r="LI52" s="106"/>
      <c r="LJ52" s="106"/>
      <c r="LK52" s="106"/>
      <c r="LL52" s="106"/>
      <c r="LM52" s="106"/>
      <c r="LN52" s="106"/>
      <c r="LO52" s="106"/>
      <c r="LP52" s="106"/>
      <c r="LQ52" s="106"/>
      <c r="LR52" s="106"/>
      <c r="LS52" s="106"/>
      <c r="LT52" s="106"/>
      <c r="LU52" s="106"/>
      <c r="LV52" s="106"/>
      <c r="LW52" s="106"/>
      <c r="LX52" s="106"/>
      <c r="LY52" s="106"/>
      <c r="LZ52" s="106"/>
      <c r="MA52" s="106">
        <f>データ!BU7</f>
        <v>54809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30</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26</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10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18295</v>
      </c>
      <c r="JD53" s="106"/>
      <c r="JE53" s="106"/>
      <c r="JF53" s="106"/>
      <c r="JG53" s="106"/>
      <c r="JH53" s="106"/>
      <c r="JI53" s="106"/>
      <c r="JJ53" s="106"/>
      <c r="JK53" s="106"/>
      <c r="JL53" s="106"/>
      <c r="JM53" s="106"/>
      <c r="JN53" s="106"/>
      <c r="JO53" s="106"/>
      <c r="JP53" s="106"/>
      <c r="JQ53" s="106"/>
      <c r="JR53" s="106"/>
      <c r="JS53" s="106"/>
      <c r="JT53" s="106"/>
      <c r="JU53" s="106"/>
      <c r="JV53" s="106">
        <f>データ!BW7</f>
        <v>22959</v>
      </c>
      <c r="JW53" s="106"/>
      <c r="JX53" s="106"/>
      <c r="JY53" s="106"/>
      <c r="JZ53" s="106"/>
      <c r="KA53" s="106"/>
      <c r="KB53" s="106"/>
      <c r="KC53" s="106"/>
      <c r="KD53" s="106"/>
      <c r="KE53" s="106"/>
      <c r="KF53" s="106"/>
      <c r="KG53" s="106"/>
      <c r="KH53" s="106"/>
      <c r="KI53" s="106"/>
      <c r="KJ53" s="106"/>
      <c r="KK53" s="106"/>
      <c r="KL53" s="106"/>
      <c r="KM53" s="106"/>
      <c r="KN53" s="106"/>
      <c r="KO53" s="106">
        <f>データ!BX7</f>
        <v>22148</v>
      </c>
      <c r="KP53" s="106"/>
      <c r="KQ53" s="106"/>
      <c r="KR53" s="106"/>
      <c r="KS53" s="106"/>
      <c r="KT53" s="106"/>
      <c r="KU53" s="106"/>
      <c r="KV53" s="106"/>
      <c r="KW53" s="106"/>
      <c r="KX53" s="106"/>
      <c r="KY53" s="106"/>
      <c r="KZ53" s="106"/>
      <c r="LA53" s="106"/>
      <c r="LB53" s="106"/>
      <c r="LC53" s="106"/>
      <c r="LD53" s="106"/>
      <c r="LE53" s="106"/>
      <c r="LF53" s="106"/>
      <c r="LG53" s="106"/>
      <c r="LH53" s="106">
        <f>データ!BY7</f>
        <v>24086</v>
      </c>
      <c r="LI53" s="106"/>
      <c r="LJ53" s="106"/>
      <c r="LK53" s="106"/>
      <c r="LL53" s="106"/>
      <c r="LM53" s="106"/>
      <c r="LN53" s="106"/>
      <c r="LO53" s="106"/>
      <c r="LP53" s="106"/>
      <c r="LQ53" s="106"/>
      <c r="LR53" s="106"/>
      <c r="LS53" s="106"/>
      <c r="LT53" s="106"/>
      <c r="LU53" s="106"/>
      <c r="LV53" s="106"/>
      <c r="LW53" s="106"/>
      <c r="LX53" s="106"/>
      <c r="LY53" s="106"/>
      <c r="LZ53" s="106"/>
      <c r="MA53" s="106">
        <f>データ!BZ7</f>
        <v>23885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8775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13800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187.8</v>
      </c>
      <c r="KB77" s="81"/>
      <c r="KC77" s="81"/>
      <c r="KD77" s="81"/>
      <c r="KE77" s="81"/>
      <c r="KF77" s="81"/>
      <c r="KG77" s="81"/>
      <c r="KH77" s="81"/>
      <c r="KI77" s="81"/>
      <c r="KJ77" s="81"/>
      <c r="KK77" s="81"/>
      <c r="KL77" s="81"/>
      <c r="KM77" s="81"/>
      <c r="KN77" s="81"/>
      <c r="KO77" s="82"/>
      <c r="KP77" s="80">
        <f>データ!DA7</f>
        <v>164.7</v>
      </c>
      <c r="KQ77" s="81"/>
      <c r="KR77" s="81"/>
      <c r="KS77" s="81"/>
      <c r="KT77" s="81"/>
      <c r="KU77" s="81"/>
      <c r="KV77" s="81"/>
      <c r="KW77" s="81"/>
      <c r="KX77" s="81"/>
      <c r="KY77" s="81"/>
      <c r="KZ77" s="81"/>
      <c r="LA77" s="81"/>
      <c r="LB77" s="81"/>
      <c r="LC77" s="81"/>
      <c r="LD77" s="82"/>
      <c r="LE77" s="80">
        <f>データ!DB7</f>
        <v>148.69999999999999</v>
      </c>
      <c r="LF77" s="81"/>
      <c r="LG77" s="81"/>
      <c r="LH77" s="81"/>
      <c r="LI77" s="81"/>
      <c r="LJ77" s="81"/>
      <c r="LK77" s="81"/>
      <c r="LL77" s="81"/>
      <c r="LM77" s="81"/>
      <c r="LN77" s="81"/>
      <c r="LO77" s="81"/>
      <c r="LP77" s="81"/>
      <c r="LQ77" s="81"/>
      <c r="LR77" s="81"/>
      <c r="LS77" s="82"/>
      <c r="LT77" s="80">
        <f>データ!DC7</f>
        <v>132.5</v>
      </c>
      <c r="LU77" s="81"/>
      <c r="LV77" s="81"/>
      <c r="LW77" s="81"/>
      <c r="LX77" s="81"/>
      <c r="LY77" s="81"/>
      <c r="LZ77" s="81"/>
      <c r="MA77" s="81"/>
      <c r="MB77" s="81"/>
      <c r="MC77" s="81"/>
      <c r="MD77" s="81"/>
      <c r="ME77" s="81"/>
      <c r="MF77" s="81"/>
      <c r="MG77" s="81"/>
      <c r="MH77" s="82"/>
      <c r="MI77" s="80">
        <f>データ!DD7</f>
        <v>111</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8R4C3Yn9w7Qj7d3ejhymccfmEd57S8UsmTJxGElMcVJusyyQJ10R7kGL/6N2nIlLWU7oLVrG/H1BfK0v4fYnrw==" saltValue="Pg8dHfTGRpoaqUhSYFJlj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89</v>
      </c>
      <c r="AV5" s="59" t="s">
        <v>101</v>
      </c>
      <c r="AW5" s="59" t="s">
        <v>91</v>
      </c>
      <c r="AX5" s="59" t="s">
        <v>92</v>
      </c>
      <c r="AY5" s="59" t="s">
        <v>102</v>
      </c>
      <c r="AZ5" s="59" t="s">
        <v>94</v>
      </c>
      <c r="BA5" s="59" t="s">
        <v>95</v>
      </c>
      <c r="BB5" s="59" t="s">
        <v>96</v>
      </c>
      <c r="BC5" s="59" t="s">
        <v>97</v>
      </c>
      <c r="BD5" s="59" t="s">
        <v>98</v>
      </c>
      <c r="BE5" s="59" t="s">
        <v>99</v>
      </c>
      <c r="BF5" s="59" t="s">
        <v>89</v>
      </c>
      <c r="BG5" s="59" t="s">
        <v>90</v>
      </c>
      <c r="BH5" s="59" t="s">
        <v>91</v>
      </c>
      <c r="BI5" s="59" t="s">
        <v>92</v>
      </c>
      <c r="BJ5" s="59" t="s">
        <v>102</v>
      </c>
      <c r="BK5" s="59" t="s">
        <v>94</v>
      </c>
      <c r="BL5" s="59" t="s">
        <v>95</v>
      </c>
      <c r="BM5" s="59" t="s">
        <v>96</v>
      </c>
      <c r="BN5" s="59" t="s">
        <v>97</v>
      </c>
      <c r="BO5" s="59" t="s">
        <v>98</v>
      </c>
      <c r="BP5" s="59" t="s">
        <v>99</v>
      </c>
      <c r="BQ5" s="59" t="s">
        <v>103</v>
      </c>
      <c r="BR5" s="59" t="s">
        <v>90</v>
      </c>
      <c r="BS5" s="59" t="s">
        <v>91</v>
      </c>
      <c r="BT5" s="59" t="s">
        <v>100</v>
      </c>
      <c r="BU5" s="59" t="s">
        <v>93</v>
      </c>
      <c r="BV5" s="59" t="s">
        <v>94</v>
      </c>
      <c r="BW5" s="59" t="s">
        <v>95</v>
      </c>
      <c r="BX5" s="59" t="s">
        <v>96</v>
      </c>
      <c r="BY5" s="59" t="s">
        <v>97</v>
      </c>
      <c r="BZ5" s="59" t="s">
        <v>98</v>
      </c>
      <c r="CA5" s="59" t="s">
        <v>99</v>
      </c>
      <c r="CB5" s="59" t="s">
        <v>89</v>
      </c>
      <c r="CC5" s="59" t="s">
        <v>101</v>
      </c>
      <c r="CD5" s="59" t="s">
        <v>91</v>
      </c>
      <c r="CE5" s="59" t="s">
        <v>100</v>
      </c>
      <c r="CF5" s="59" t="s">
        <v>93</v>
      </c>
      <c r="CG5" s="59" t="s">
        <v>94</v>
      </c>
      <c r="CH5" s="59" t="s">
        <v>95</v>
      </c>
      <c r="CI5" s="59" t="s">
        <v>96</v>
      </c>
      <c r="CJ5" s="59" t="s">
        <v>97</v>
      </c>
      <c r="CK5" s="59" t="s">
        <v>98</v>
      </c>
      <c r="CL5" s="59" t="s">
        <v>99</v>
      </c>
      <c r="CM5" s="150"/>
      <c r="CN5" s="150"/>
      <c r="CO5" s="59" t="s">
        <v>89</v>
      </c>
      <c r="CP5" s="59" t="s">
        <v>90</v>
      </c>
      <c r="CQ5" s="59" t="s">
        <v>91</v>
      </c>
      <c r="CR5" s="59" t="s">
        <v>92</v>
      </c>
      <c r="CS5" s="59" t="s">
        <v>102</v>
      </c>
      <c r="CT5" s="59" t="s">
        <v>94</v>
      </c>
      <c r="CU5" s="59" t="s">
        <v>95</v>
      </c>
      <c r="CV5" s="59" t="s">
        <v>96</v>
      </c>
      <c r="CW5" s="59" t="s">
        <v>97</v>
      </c>
      <c r="CX5" s="59" t="s">
        <v>98</v>
      </c>
      <c r="CY5" s="59" t="s">
        <v>99</v>
      </c>
      <c r="CZ5" s="59" t="s">
        <v>103</v>
      </c>
      <c r="DA5" s="59" t="s">
        <v>101</v>
      </c>
      <c r="DB5" s="59" t="s">
        <v>91</v>
      </c>
      <c r="DC5" s="59" t="s">
        <v>92</v>
      </c>
      <c r="DD5" s="59" t="s">
        <v>102</v>
      </c>
      <c r="DE5" s="59" t="s">
        <v>94</v>
      </c>
      <c r="DF5" s="59" t="s">
        <v>95</v>
      </c>
      <c r="DG5" s="59" t="s">
        <v>96</v>
      </c>
      <c r="DH5" s="59" t="s">
        <v>97</v>
      </c>
      <c r="DI5" s="59" t="s">
        <v>98</v>
      </c>
      <c r="DJ5" s="59" t="s">
        <v>35</v>
      </c>
      <c r="DK5" s="59" t="s">
        <v>89</v>
      </c>
      <c r="DL5" s="59" t="s">
        <v>90</v>
      </c>
      <c r="DM5" s="59" t="s">
        <v>91</v>
      </c>
      <c r="DN5" s="59" t="s">
        <v>92</v>
      </c>
      <c r="DO5" s="59" t="s">
        <v>102</v>
      </c>
      <c r="DP5" s="59" t="s">
        <v>94</v>
      </c>
      <c r="DQ5" s="59" t="s">
        <v>95</v>
      </c>
      <c r="DR5" s="59" t="s">
        <v>96</v>
      </c>
      <c r="DS5" s="59" t="s">
        <v>97</v>
      </c>
      <c r="DT5" s="59" t="s">
        <v>98</v>
      </c>
      <c r="DU5" s="59" t="s">
        <v>99</v>
      </c>
    </row>
    <row r="6" spans="1:125" s="66" customFormat="1" x14ac:dyDescent="0.15">
      <c r="A6" s="49" t="s">
        <v>104</v>
      </c>
      <c r="B6" s="60">
        <f>B8</f>
        <v>2018</v>
      </c>
      <c r="C6" s="60">
        <f t="shared" ref="C6:X6" si="1">C8</f>
        <v>234451</v>
      </c>
      <c r="D6" s="60">
        <f t="shared" si="1"/>
        <v>47</v>
      </c>
      <c r="E6" s="60">
        <f t="shared" si="1"/>
        <v>14</v>
      </c>
      <c r="F6" s="60">
        <f t="shared" si="1"/>
        <v>0</v>
      </c>
      <c r="G6" s="60">
        <f t="shared" si="1"/>
        <v>1</v>
      </c>
      <c r="H6" s="60" t="str">
        <f>SUBSTITUTE(H8,"　","")</f>
        <v>愛知県南知多町</v>
      </c>
      <c r="I6" s="60" t="str">
        <f t="shared" si="1"/>
        <v>師崎港駐車場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14</v>
      </c>
      <c r="S6" s="62" t="str">
        <f t="shared" si="1"/>
        <v>無</v>
      </c>
      <c r="T6" s="62" t="str">
        <f t="shared" si="1"/>
        <v>無</v>
      </c>
      <c r="U6" s="63">
        <f t="shared" si="1"/>
        <v>15620</v>
      </c>
      <c r="V6" s="63">
        <f t="shared" si="1"/>
        <v>624</v>
      </c>
      <c r="W6" s="63">
        <f t="shared" si="1"/>
        <v>100</v>
      </c>
      <c r="X6" s="62" t="str">
        <f t="shared" si="1"/>
        <v>導入なし</v>
      </c>
      <c r="Y6" s="64">
        <f>IF(Y8="-",NA(),Y8)</f>
        <v>110</v>
      </c>
      <c r="Z6" s="64">
        <f t="shared" ref="Z6:AH6" si="2">IF(Z8="-",NA(),Z8)</f>
        <v>196.2</v>
      </c>
      <c r="AA6" s="64">
        <f t="shared" si="2"/>
        <v>173.7</v>
      </c>
      <c r="AB6" s="64">
        <f t="shared" si="2"/>
        <v>161.80000000000001</v>
      </c>
      <c r="AC6" s="64">
        <f t="shared" si="2"/>
        <v>156.9</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41.5</v>
      </c>
      <c r="BG6" s="64">
        <f t="shared" ref="BG6:BO6" si="5">IF(BG8="-",NA(),BG8)</f>
        <v>79.400000000000006</v>
      </c>
      <c r="BH6" s="64">
        <f t="shared" si="5"/>
        <v>77.5</v>
      </c>
      <c r="BI6" s="64">
        <f t="shared" si="5"/>
        <v>72.099999999999994</v>
      </c>
      <c r="BJ6" s="64">
        <f t="shared" si="5"/>
        <v>68.5</v>
      </c>
      <c r="BK6" s="64">
        <f t="shared" si="5"/>
        <v>29.9</v>
      </c>
      <c r="BL6" s="64">
        <f t="shared" si="5"/>
        <v>36.1</v>
      </c>
      <c r="BM6" s="64">
        <f t="shared" si="5"/>
        <v>33.9</v>
      </c>
      <c r="BN6" s="64">
        <f t="shared" si="5"/>
        <v>26.5</v>
      </c>
      <c r="BO6" s="64">
        <f t="shared" si="5"/>
        <v>42.1</v>
      </c>
      <c r="BP6" s="61" t="str">
        <f>IF(BP8="-","",IF(BP8="-","【-】","【"&amp;SUBSTITUTE(TEXT(BP8,"#,##0.0"),"-","△")&amp;"】"))</f>
        <v>【26.3】</v>
      </c>
      <c r="BQ6" s="65">
        <f>IF(BQ8="-",NA(),BQ8)</f>
        <v>29045</v>
      </c>
      <c r="BR6" s="65">
        <f t="shared" ref="BR6:BZ6" si="6">IF(BR8="-",NA(),BR8)</f>
        <v>68070</v>
      </c>
      <c r="BS6" s="65">
        <f t="shared" si="6"/>
        <v>61066</v>
      </c>
      <c r="BT6" s="65">
        <f t="shared" si="6"/>
        <v>55934</v>
      </c>
      <c r="BU6" s="65">
        <f t="shared" si="6"/>
        <v>54809</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105</v>
      </c>
      <c r="CM6" s="63">
        <f t="shared" ref="CM6:CN6" si="7">CM8</f>
        <v>8775</v>
      </c>
      <c r="CN6" s="63">
        <f t="shared" si="7"/>
        <v>13800</v>
      </c>
      <c r="CO6" s="64"/>
      <c r="CP6" s="64"/>
      <c r="CQ6" s="64"/>
      <c r="CR6" s="64"/>
      <c r="CS6" s="64"/>
      <c r="CT6" s="64"/>
      <c r="CU6" s="64"/>
      <c r="CV6" s="64"/>
      <c r="CW6" s="64"/>
      <c r="CX6" s="64"/>
      <c r="CY6" s="61" t="s">
        <v>105</v>
      </c>
      <c r="CZ6" s="64">
        <f>IF(CZ8="-",NA(),CZ8)</f>
        <v>187.8</v>
      </c>
      <c r="DA6" s="64">
        <f t="shared" ref="DA6:DI6" si="8">IF(DA8="-",NA(),DA8)</f>
        <v>164.7</v>
      </c>
      <c r="DB6" s="64">
        <f t="shared" si="8"/>
        <v>148.69999999999999</v>
      </c>
      <c r="DC6" s="64">
        <f t="shared" si="8"/>
        <v>132.5</v>
      </c>
      <c r="DD6" s="64">
        <f t="shared" si="8"/>
        <v>111</v>
      </c>
      <c r="DE6" s="64">
        <f t="shared" si="8"/>
        <v>1098.3</v>
      </c>
      <c r="DF6" s="64">
        <f t="shared" si="8"/>
        <v>655.5</v>
      </c>
      <c r="DG6" s="64">
        <f t="shared" si="8"/>
        <v>316.8</v>
      </c>
      <c r="DH6" s="64">
        <f t="shared" si="8"/>
        <v>113.9</v>
      </c>
      <c r="DI6" s="64">
        <f t="shared" si="8"/>
        <v>101</v>
      </c>
      <c r="DJ6" s="61" t="str">
        <f>IF(DJ8="-","",IF(DJ8="-","【-】","【"&amp;SUBSTITUTE(TEXT(DJ8,"#,##0.0"),"-","△")&amp;"】"))</f>
        <v>【103.6】</v>
      </c>
      <c r="DK6" s="64">
        <f>IF(DK8="-",NA(),DK8)</f>
        <v>114.4</v>
      </c>
      <c r="DL6" s="64">
        <f t="shared" ref="DL6:DT6" si="9">IF(DL8="-",NA(),DL8)</f>
        <v>114.3</v>
      </c>
      <c r="DM6" s="64">
        <f t="shared" si="9"/>
        <v>113.8</v>
      </c>
      <c r="DN6" s="64">
        <f t="shared" si="9"/>
        <v>112.7</v>
      </c>
      <c r="DO6" s="64">
        <f t="shared" si="9"/>
        <v>113</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106</v>
      </c>
      <c r="B7" s="60">
        <f t="shared" ref="B7:X7" si="10">B8</f>
        <v>2018</v>
      </c>
      <c r="C7" s="60">
        <f t="shared" si="10"/>
        <v>234451</v>
      </c>
      <c r="D7" s="60">
        <f t="shared" si="10"/>
        <v>47</v>
      </c>
      <c r="E7" s="60">
        <f t="shared" si="10"/>
        <v>14</v>
      </c>
      <c r="F7" s="60">
        <f t="shared" si="10"/>
        <v>0</v>
      </c>
      <c r="G7" s="60">
        <f t="shared" si="10"/>
        <v>1</v>
      </c>
      <c r="H7" s="60" t="str">
        <f t="shared" si="10"/>
        <v>愛知県　南知多町</v>
      </c>
      <c r="I7" s="60" t="str">
        <f t="shared" si="10"/>
        <v>師崎港駐車場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14</v>
      </c>
      <c r="S7" s="62" t="str">
        <f t="shared" si="10"/>
        <v>無</v>
      </c>
      <c r="T7" s="62" t="str">
        <f t="shared" si="10"/>
        <v>無</v>
      </c>
      <c r="U7" s="63">
        <f t="shared" si="10"/>
        <v>15620</v>
      </c>
      <c r="V7" s="63">
        <f t="shared" si="10"/>
        <v>624</v>
      </c>
      <c r="W7" s="63">
        <f t="shared" si="10"/>
        <v>100</v>
      </c>
      <c r="X7" s="62" t="str">
        <f t="shared" si="10"/>
        <v>導入なし</v>
      </c>
      <c r="Y7" s="64">
        <f>Y8</f>
        <v>110</v>
      </c>
      <c r="Z7" s="64">
        <f t="shared" ref="Z7:AH7" si="11">Z8</f>
        <v>196.2</v>
      </c>
      <c r="AA7" s="64">
        <f t="shared" si="11"/>
        <v>173.7</v>
      </c>
      <c r="AB7" s="64">
        <f t="shared" si="11"/>
        <v>161.80000000000001</v>
      </c>
      <c r="AC7" s="64">
        <f t="shared" si="11"/>
        <v>156.9</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41.5</v>
      </c>
      <c r="BG7" s="64">
        <f t="shared" ref="BG7:BO7" si="14">BG8</f>
        <v>79.400000000000006</v>
      </c>
      <c r="BH7" s="64">
        <f t="shared" si="14"/>
        <v>77.5</v>
      </c>
      <c r="BI7" s="64">
        <f t="shared" si="14"/>
        <v>72.099999999999994</v>
      </c>
      <c r="BJ7" s="64">
        <f t="shared" si="14"/>
        <v>68.5</v>
      </c>
      <c r="BK7" s="64">
        <f t="shared" si="14"/>
        <v>29.9</v>
      </c>
      <c r="BL7" s="64">
        <f t="shared" si="14"/>
        <v>36.1</v>
      </c>
      <c r="BM7" s="64">
        <f t="shared" si="14"/>
        <v>33.9</v>
      </c>
      <c r="BN7" s="64">
        <f t="shared" si="14"/>
        <v>26.5</v>
      </c>
      <c r="BO7" s="64">
        <f t="shared" si="14"/>
        <v>42.1</v>
      </c>
      <c r="BP7" s="61"/>
      <c r="BQ7" s="65">
        <f>BQ8</f>
        <v>29045</v>
      </c>
      <c r="BR7" s="65">
        <f t="shared" ref="BR7:BZ7" si="15">BR8</f>
        <v>68070</v>
      </c>
      <c r="BS7" s="65">
        <f t="shared" si="15"/>
        <v>61066</v>
      </c>
      <c r="BT7" s="65">
        <f t="shared" si="15"/>
        <v>55934</v>
      </c>
      <c r="BU7" s="65">
        <f t="shared" si="15"/>
        <v>54809</v>
      </c>
      <c r="BV7" s="65">
        <f t="shared" si="15"/>
        <v>18295</v>
      </c>
      <c r="BW7" s="65">
        <f t="shared" si="15"/>
        <v>22959</v>
      </c>
      <c r="BX7" s="65">
        <f t="shared" si="15"/>
        <v>22148</v>
      </c>
      <c r="BY7" s="65">
        <f t="shared" si="15"/>
        <v>24086</v>
      </c>
      <c r="BZ7" s="65">
        <f t="shared" si="15"/>
        <v>23885</v>
      </c>
      <c r="CA7" s="63"/>
      <c r="CB7" s="64" t="s">
        <v>107</v>
      </c>
      <c r="CC7" s="64" t="s">
        <v>107</v>
      </c>
      <c r="CD7" s="64" t="s">
        <v>107</v>
      </c>
      <c r="CE7" s="64" t="s">
        <v>107</v>
      </c>
      <c r="CF7" s="64" t="s">
        <v>107</v>
      </c>
      <c r="CG7" s="64" t="s">
        <v>107</v>
      </c>
      <c r="CH7" s="64" t="s">
        <v>107</v>
      </c>
      <c r="CI7" s="64" t="s">
        <v>107</v>
      </c>
      <c r="CJ7" s="64" t="s">
        <v>107</v>
      </c>
      <c r="CK7" s="64" t="s">
        <v>105</v>
      </c>
      <c r="CL7" s="61"/>
      <c r="CM7" s="63">
        <f>CM8</f>
        <v>8775</v>
      </c>
      <c r="CN7" s="63">
        <f>CN8</f>
        <v>13800</v>
      </c>
      <c r="CO7" s="64" t="s">
        <v>107</v>
      </c>
      <c r="CP7" s="64" t="s">
        <v>107</v>
      </c>
      <c r="CQ7" s="64" t="s">
        <v>107</v>
      </c>
      <c r="CR7" s="64" t="s">
        <v>107</v>
      </c>
      <c r="CS7" s="64" t="s">
        <v>107</v>
      </c>
      <c r="CT7" s="64" t="s">
        <v>107</v>
      </c>
      <c r="CU7" s="64" t="s">
        <v>107</v>
      </c>
      <c r="CV7" s="64" t="s">
        <v>107</v>
      </c>
      <c r="CW7" s="64" t="s">
        <v>107</v>
      </c>
      <c r="CX7" s="64" t="s">
        <v>105</v>
      </c>
      <c r="CY7" s="61"/>
      <c r="CZ7" s="64">
        <f>CZ8</f>
        <v>187.8</v>
      </c>
      <c r="DA7" s="64">
        <f t="shared" ref="DA7:DI7" si="16">DA8</f>
        <v>164.7</v>
      </c>
      <c r="DB7" s="64">
        <f t="shared" si="16"/>
        <v>148.69999999999999</v>
      </c>
      <c r="DC7" s="64">
        <f t="shared" si="16"/>
        <v>132.5</v>
      </c>
      <c r="DD7" s="64">
        <f t="shared" si="16"/>
        <v>111</v>
      </c>
      <c r="DE7" s="64">
        <f t="shared" si="16"/>
        <v>1098.3</v>
      </c>
      <c r="DF7" s="64">
        <f t="shared" si="16"/>
        <v>655.5</v>
      </c>
      <c r="DG7" s="64">
        <f t="shared" si="16"/>
        <v>316.8</v>
      </c>
      <c r="DH7" s="64">
        <f t="shared" si="16"/>
        <v>113.9</v>
      </c>
      <c r="DI7" s="64">
        <f t="shared" si="16"/>
        <v>101</v>
      </c>
      <c r="DJ7" s="61"/>
      <c r="DK7" s="64">
        <f>DK8</f>
        <v>114.4</v>
      </c>
      <c r="DL7" s="64">
        <f t="shared" ref="DL7:DT7" si="17">DL8</f>
        <v>114.3</v>
      </c>
      <c r="DM7" s="64">
        <f t="shared" si="17"/>
        <v>113.8</v>
      </c>
      <c r="DN7" s="64">
        <f t="shared" si="17"/>
        <v>112.7</v>
      </c>
      <c r="DO7" s="64">
        <f t="shared" si="17"/>
        <v>113</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234451</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14</v>
      </c>
      <c r="S8" s="69" t="s">
        <v>118</v>
      </c>
      <c r="T8" s="69" t="s">
        <v>118</v>
      </c>
      <c r="U8" s="70">
        <v>15620</v>
      </c>
      <c r="V8" s="70">
        <v>624</v>
      </c>
      <c r="W8" s="70">
        <v>100</v>
      </c>
      <c r="X8" s="69" t="s">
        <v>119</v>
      </c>
      <c r="Y8" s="71">
        <v>110</v>
      </c>
      <c r="Z8" s="71">
        <v>196.2</v>
      </c>
      <c r="AA8" s="71">
        <v>173.7</v>
      </c>
      <c r="AB8" s="71">
        <v>161.80000000000001</v>
      </c>
      <c r="AC8" s="71">
        <v>156.9</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41.5</v>
      </c>
      <c r="BG8" s="71">
        <v>79.400000000000006</v>
      </c>
      <c r="BH8" s="71">
        <v>77.5</v>
      </c>
      <c r="BI8" s="71">
        <v>72.099999999999994</v>
      </c>
      <c r="BJ8" s="71">
        <v>68.5</v>
      </c>
      <c r="BK8" s="71">
        <v>29.9</v>
      </c>
      <c r="BL8" s="71">
        <v>36.1</v>
      </c>
      <c r="BM8" s="71">
        <v>33.9</v>
      </c>
      <c r="BN8" s="71">
        <v>26.5</v>
      </c>
      <c r="BO8" s="71">
        <v>42.1</v>
      </c>
      <c r="BP8" s="68">
        <v>26.3</v>
      </c>
      <c r="BQ8" s="72">
        <v>29045</v>
      </c>
      <c r="BR8" s="72">
        <v>68070</v>
      </c>
      <c r="BS8" s="72">
        <v>61066</v>
      </c>
      <c r="BT8" s="73">
        <v>55934</v>
      </c>
      <c r="BU8" s="73">
        <v>54809</v>
      </c>
      <c r="BV8" s="72">
        <v>18295</v>
      </c>
      <c r="BW8" s="72">
        <v>22959</v>
      </c>
      <c r="BX8" s="72">
        <v>22148</v>
      </c>
      <c r="BY8" s="72">
        <v>24086</v>
      </c>
      <c r="BZ8" s="72">
        <v>23885</v>
      </c>
      <c r="CA8" s="70">
        <v>16102</v>
      </c>
      <c r="CB8" s="71" t="s">
        <v>112</v>
      </c>
      <c r="CC8" s="71" t="s">
        <v>112</v>
      </c>
      <c r="CD8" s="71" t="s">
        <v>112</v>
      </c>
      <c r="CE8" s="71" t="s">
        <v>112</v>
      </c>
      <c r="CF8" s="71" t="s">
        <v>112</v>
      </c>
      <c r="CG8" s="71" t="s">
        <v>112</v>
      </c>
      <c r="CH8" s="71" t="s">
        <v>112</v>
      </c>
      <c r="CI8" s="71" t="s">
        <v>112</v>
      </c>
      <c r="CJ8" s="71" t="s">
        <v>112</v>
      </c>
      <c r="CK8" s="71" t="s">
        <v>112</v>
      </c>
      <c r="CL8" s="68" t="s">
        <v>112</v>
      </c>
      <c r="CM8" s="70">
        <v>8775</v>
      </c>
      <c r="CN8" s="70">
        <v>13800</v>
      </c>
      <c r="CO8" s="71" t="s">
        <v>112</v>
      </c>
      <c r="CP8" s="71" t="s">
        <v>112</v>
      </c>
      <c r="CQ8" s="71" t="s">
        <v>112</v>
      </c>
      <c r="CR8" s="71" t="s">
        <v>112</v>
      </c>
      <c r="CS8" s="71" t="s">
        <v>112</v>
      </c>
      <c r="CT8" s="71" t="s">
        <v>112</v>
      </c>
      <c r="CU8" s="71" t="s">
        <v>112</v>
      </c>
      <c r="CV8" s="71" t="s">
        <v>112</v>
      </c>
      <c r="CW8" s="71" t="s">
        <v>112</v>
      </c>
      <c r="CX8" s="71" t="s">
        <v>112</v>
      </c>
      <c r="CY8" s="68" t="s">
        <v>112</v>
      </c>
      <c r="CZ8" s="71">
        <v>187.8</v>
      </c>
      <c r="DA8" s="71">
        <v>164.7</v>
      </c>
      <c r="DB8" s="71">
        <v>148.69999999999999</v>
      </c>
      <c r="DC8" s="71">
        <v>132.5</v>
      </c>
      <c r="DD8" s="71">
        <v>111</v>
      </c>
      <c r="DE8" s="71">
        <v>1098.3</v>
      </c>
      <c r="DF8" s="71">
        <v>655.5</v>
      </c>
      <c r="DG8" s="71">
        <v>316.8</v>
      </c>
      <c r="DH8" s="71">
        <v>113.9</v>
      </c>
      <c r="DI8" s="71">
        <v>101</v>
      </c>
      <c r="DJ8" s="68">
        <v>103.6</v>
      </c>
      <c r="DK8" s="71">
        <v>114.4</v>
      </c>
      <c r="DL8" s="71">
        <v>114.3</v>
      </c>
      <c r="DM8" s="71">
        <v>113.8</v>
      </c>
      <c r="DN8" s="71">
        <v>112.7</v>
      </c>
      <c r="DO8" s="71">
        <v>113</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2020-02-10T09:02:10Z</cp:lastPrinted>
  <dcterms:created xsi:type="dcterms:W3CDTF">2019-12-05T07:24:27Z</dcterms:created>
  <dcterms:modified xsi:type="dcterms:W3CDTF">2020-02-10T09:02:12Z</dcterms:modified>
  <cp:category/>
</cp:coreProperties>
</file>