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5325" windowWidth="5040" windowHeight="268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<sst xmlns="http://schemas.openxmlformats.org/spreadsheetml/2006/main" count="217" uniqueCount="107">
  <si>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</si>
  <si>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</si>
  <si>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</si>
  <si>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</si>
  <si>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</si>
  <si>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</si>
  <si>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</si>
  <si>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</si>
  <si>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</si>
  <si>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</si>
  <si>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</si>
  <si>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</si>
  <si>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</si>
  <si>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</si>
  <si>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</si>
  <si>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</si>
  <si>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</si>
  <si>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</si>
  <si>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</si>
  <si>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</si>
  <si>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</si>
  <si>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</si>
  <si>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</si>
  <si>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</si>
  <si>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</si>
  <si>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</si>
  <si>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</si>
  <si>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</si>
  <si>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</si>
  <si>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</si>
  <si>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</si>
  <si>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</si>
  <si>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</si>
  <si>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</si>
  <si>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</si>
  <si>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</si>
  <si>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</si>
  <si>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</si>
  <si>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</si>
  <si>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</si>
  <si>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</si>
  <si>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</si>
  <si>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</si>
  <si>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</si>
  <si>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</si>
  <si>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</si>
  <si>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</si>
  <si>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</si>
  <si>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</si>
  <si>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</si>
  <si>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</si>
  <si>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</si>
  <si>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</si>
  <si>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</si>
  <si>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</si>
  <si>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</si>
  <si>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</si>
  <si>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</si>
  <si>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</si>
  <si>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</si>
  <si>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</si>
  <si>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</si>
  <si>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</si>
  <si>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</si>
  <si>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</si>
  <si>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</si>
  <si>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</si>
  <si>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</si>
  <si>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</si>
  <si>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</si>
  <si>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</si>
  <si>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</si>
  <si>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</si>
  <si>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</si>
  <si>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</si>
  <si>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</si>
  <si>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</si>
  <si>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</si>
  <si>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</si>
  <si>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</si>
  <si>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</si>
  <si>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</si>
  <si>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</si>
  <si>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</si>
  <si>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</si>
  <si>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</si>
  <si>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</si>
  <si>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</si>
  <si>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</si>
  <si>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</si>
  <si>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</si>
  <si>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</si>
  <si>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</si>
  <si>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一宮市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</si>
  <si>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</si>
  <si>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</si>
  <si>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</si>
  <si>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</si>
  <si>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</si>
  <si>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</si>
  <si>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</si>
  <si>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</si>
  <si>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</si>
  <si>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</si>
  <si>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１００％を超えているが全国平均より低く、企業債残高対給水収益比率も高い。給水原価が全国平均よりも低いため水道料金が低く設定されているためであると思われる。料金回収率でも全国平均より低いため収支の見通しの結果次第で料金の見直しをする必要も出てくる。施設利用率は全国平均より高く効率的に利用できているが有収率は全国平均より低いため管路の漏水等の対策を進めていく必要がある。</t>
    <phoneticPr fontId="4"/>
  </si>
  <si>
    <t>全国平均にくらべて老朽化が進んでいるということはないが、年々と率が悪化していっている。管路更新率は全国平均よりは良いが、管路経年化率は上昇しており、また、有収率が全国平均を下回っていることもあり積極的に更新をしていく必要がある。</t>
    <phoneticPr fontId="4"/>
  </si>
  <si>
    <t>固定資産の状況としては全国平均と比べて特別に悪いということはないが、経年化率は年々上昇している。これを止めるには管路、設備共に計画的な更新をしていく必要がある。しかしながら経常収支比率、料金回収率共に全国平均よりも低い状態であるため投資を十分に行っていくためには経営改善の実施や財源の確保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</si>
</sst>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1.48</c:v>
                </c:pt>
                <c:pt idx="1">
                  <c:v>1.1599999999999999</c:v>
                </c:pt>
                <c:pt idx="2">
                  <c:v>1.42</c:v>
                </c:pt>
                <c:pt idx="3">
                  <c:v>1.43</c:v>
                </c:pt>
                <c:pt idx="4">
                  <c:v>1.1100000000000001</c:v>
                </c:pt>
              </c:numCache>
            </c:numRef>
          </c:val>
        </c:ser>
        <c:dLbls>
          <c:showLegendKey val="0"/>
          <c:showVal val="0"/>
          <c:showCatName val="0"/>
          <c:showSerName val="0"/>
          <c:showPercent val="0"/>
          <c:showBubbleSize val="0"/>
        </c:dLbls>
        <c:gapWidth val="150"/>
        <c:axId val="199030272"/>
        <c:axId val="1990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99030272"/>
        <c:axId val="199032192"/>
      </c:lineChart>
      <c:dateAx>
        <c:axId val="199030272"/>
        <c:scaling>
          <c:orientation val="minMax"/>
        </c:scaling>
        <c:delete val="1"/>
        <c:axPos val="b"/>
        <c:numFmt formatCode="ge" sourceLinked="1"/>
        <c:majorTickMark val="none"/>
        <c:minorTickMark val="none"/>
        <c:tickLblPos val="none"/>
        <c:crossAx val="199032192"/>
        <c:crosses val="autoZero"/>
        <c:auto val="1"/>
        <c:lblOffset val="100"/>
        <c:baseTimeUnit val="years"/>
      </c:dateAx>
      <c:valAx>
        <c:axId val="1990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67.86</c:v>
                </c:pt>
                <c:pt idx="1">
                  <c:v>67.05</c:v>
                </c:pt>
                <c:pt idx="2">
                  <c:v>66.209999999999994</c:v>
                </c:pt>
                <c:pt idx="3">
                  <c:v>65.92</c:v>
                </c:pt>
                <c:pt idx="4">
                  <c:v>65.75</c:v>
                </c:pt>
              </c:numCache>
            </c:numRef>
          </c:val>
        </c:ser>
        <c:dLbls>
          <c:showLegendKey val="0"/>
          <c:showVal val="0"/>
          <c:showCatName val="0"/>
          <c:showSerName val="0"/>
          <c:showPercent val="0"/>
          <c:showBubbleSize val="0"/>
        </c:dLbls>
        <c:gapWidth val="150"/>
        <c:axId val="209916288"/>
        <c:axId val="2099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209916288"/>
        <c:axId val="209918208"/>
      </c:lineChart>
      <c:dateAx>
        <c:axId val="209916288"/>
        <c:scaling>
          <c:orientation val="minMax"/>
        </c:scaling>
        <c:delete val="1"/>
        <c:axPos val="b"/>
        <c:numFmt formatCode="ge" sourceLinked="1"/>
        <c:majorTickMark val="none"/>
        <c:minorTickMark val="none"/>
        <c:tickLblPos val="none"/>
        <c:crossAx val="209918208"/>
        <c:crosses val="autoZero"/>
        <c:auto val="1"/>
        <c:lblOffset val="100"/>
        <c:baseTimeUnit val="years"/>
      </c:dateAx>
      <c:valAx>
        <c:axId val="2099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91.32</c:v>
                </c:pt>
                <c:pt idx="1">
                  <c:v>89.9</c:v>
                </c:pt>
                <c:pt idx="2">
                  <c:v>90.83</c:v>
                </c:pt>
                <c:pt idx="3">
                  <c:v>90.43</c:v>
                </c:pt>
                <c:pt idx="4">
                  <c:v>90.29</c:v>
                </c:pt>
              </c:numCache>
            </c:numRef>
          </c:val>
        </c:ser>
        <c:dLbls>
          <c:showLegendKey val="0"/>
          <c:showVal val="0"/>
          <c:showCatName val="0"/>
          <c:showSerName val="0"/>
          <c:showPercent val="0"/>
          <c:showBubbleSize val="0"/>
        </c:dLbls>
        <c:gapWidth val="150"/>
        <c:axId val="209948672"/>
        <c:axId val="2099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209948672"/>
        <c:axId val="209950592"/>
      </c:lineChart>
      <c:dateAx>
        <c:axId val="209948672"/>
        <c:scaling>
          <c:orientation val="minMax"/>
        </c:scaling>
        <c:delete val="1"/>
        <c:axPos val="b"/>
        <c:numFmt formatCode="ge" sourceLinked="1"/>
        <c:majorTickMark val="none"/>
        <c:minorTickMark val="none"/>
        <c:tickLblPos val="none"/>
        <c:crossAx val="209950592"/>
        <c:crosses val="autoZero"/>
        <c:auto val="1"/>
        <c:lblOffset val="100"/>
        <c:baseTimeUnit val="years"/>
      </c:dateAx>
      <c:valAx>
        <c:axId val="2099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101.65</c:v>
                </c:pt>
                <c:pt idx="1">
                  <c:v>101.86</c:v>
                </c:pt>
                <c:pt idx="2">
                  <c:v>101.17</c:v>
                </c:pt>
                <c:pt idx="3">
                  <c:v>99.01</c:v>
                </c:pt>
                <c:pt idx="4">
                  <c:v>107.03</c:v>
                </c:pt>
              </c:numCache>
            </c:numRef>
          </c:val>
        </c:ser>
        <c:dLbls>
          <c:showLegendKey val="0"/>
          <c:showVal val="0"/>
          <c:showCatName val="0"/>
          <c:showSerName val="0"/>
          <c:showPercent val="0"/>
          <c:showBubbleSize val="0"/>
        </c:dLbls>
        <c:gapWidth val="150"/>
        <c:axId val="209751424"/>
        <c:axId val="2097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209751424"/>
        <c:axId val="209753600"/>
      </c:lineChart>
      <c:dateAx>
        <c:axId val="209751424"/>
        <c:scaling>
          <c:orientation val="minMax"/>
        </c:scaling>
        <c:delete val="1"/>
        <c:axPos val="b"/>
        <c:numFmt formatCode="ge" sourceLinked="1"/>
        <c:majorTickMark val="none"/>
        <c:minorTickMark val="none"/>
        <c:tickLblPos val="none"/>
        <c:crossAx val="209753600"/>
        <c:crosses val="autoZero"/>
        <c:auto val="1"/>
        <c:lblOffset val="100"/>
        <c:baseTimeUnit val="years"/>
      </c:dateAx>
      <c:valAx>
        <c:axId val="20975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7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43.82</c:v>
                </c:pt>
                <c:pt idx="1">
                  <c:v>44.85</c:v>
                </c:pt>
                <c:pt idx="2">
                  <c:v>46.01</c:v>
                </c:pt>
                <c:pt idx="3">
                  <c:v>46.98</c:v>
                </c:pt>
                <c:pt idx="4">
                  <c:v>47.8</c:v>
                </c:pt>
              </c:numCache>
            </c:numRef>
          </c:val>
        </c:ser>
        <c:dLbls>
          <c:showLegendKey val="0"/>
          <c:showVal val="0"/>
          <c:showCatName val="0"/>
          <c:showSerName val="0"/>
          <c:showPercent val="0"/>
          <c:showBubbleSize val="0"/>
        </c:dLbls>
        <c:gapWidth val="150"/>
        <c:axId val="209763328"/>
        <c:axId val="2100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209763328"/>
        <c:axId val="210052224"/>
      </c:lineChart>
      <c:dateAx>
        <c:axId val="209763328"/>
        <c:scaling>
          <c:orientation val="minMax"/>
        </c:scaling>
        <c:delete val="1"/>
        <c:axPos val="b"/>
        <c:numFmt formatCode="ge" sourceLinked="1"/>
        <c:majorTickMark val="none"/>
        <c:minorTickMark val="none"/>
        <c:tickLblPos val="none"/>
        <c:crossAx val="210052224"/>
        <c:crosses val="autoZero"/>
        <c:auto val="1"/>
        <c:lblOffset val="100"/>
        <c:baseTimeUnit val="years"/>
      </c:dateAx>
      <c:valAx>
        <c:axId val="2100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9.59</c:v>
                </c:pt>
                <c:pt idx="1">
                  <c:v>10.43</c:v>
                </c:pt>
                <c:pt idx="2">
                  <c:v>10.01</c:v>
                </c:pt>
                <c:pt idx="3">
                  <c:v>11.19</c:v>
                </c:pt>
                <c:pt idx="4">
                  <c:v>13.51</c:v>
                </c:pt>
              </c:numCache>
            </c:numRef>
          </c:val>
        </c:ser>
        <c:dLbls>
          <c:showLegendKey val="0"/>
          <c:showVal val="0"/>
          <c:showCatName val="0"/>
          <c:showSerName val="0"/>
          <c:showPercent val="0"/>
          <c:showBubbleSize val="0"/>
        </c:dLbls>
        <c:gapWidth val="150"/>
        <c:axId val="210086528"/>
        <c:axId val="2100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210086528"/>
        <c:axId val="210088704"/>
      </c:lineChart>
      <c:dateAx>
        <c:axId val="210086528"/>
        <c:scaling>
          <c:orientation val="minMax"/>
        </c:scaling>
        <c:delete val="1"/>
        <c:axPos val="b"/>
        <c:numFmt formatCode="ge" sourceLinked="1"/>
        <c:majorTickMark val="none"/>
        <c:minorTickMark val="none"/>
        <c:tickLblPos val="none"/>
        <c:crossAx val="210088704"/>
        <c:crosses val="autoZero"/>
        <c:auto val="1"/>
        <c:lblOffset val="100"/>
        <c:baseTimeUnit val="years"/>
      </c:dateAx>
      <c:valAx>
        <c:axId val="2100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114816"/>
        <c:axId val="2101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210114816"/>
        <c:axId val="210125184"/>
      </c:lineChart>
      <c:dateAx>
        <c:axId val="210114816"/>
        <c:scaling>
          <c:orientation val="minMax"/>
        </c:scaling>
        <c:delete val="1"/>
        <c:axPos val="b"/>
        <c:numFmt formatCode="ge" sourceLinked="1"/>
        <c:majorTickMark val="none"/>
        <c:minorTickMark val="none"/>
        <c:tickLblPos val="none"/>
        <c:crossAx val="210125184"/>
        <c:crosses val="autoZero"/>
        <c:auto val="1"/>
        <c:lblOffset val="100"/>
        <c:baseTimeUnit val="years"/>
      </c:dateAx>
      <c:valAx>
        <c:axId val="21012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616.01</c:v>
                </c:pt>
                <c:pt idx="1">
                  <c:v>676.56</c:v>
                </c:pt>
                <c:pt idx="2">
                  <c:v>499.5</c:v>
                </c:pt>
                <c:pt idx="3">
                  <c:v>479.73</c:v>
                </c:pt>
                <c:pt idx="4">
                  <c:v>223.53</c:v>
                </c:pt>
              </c:numCache>
            </c:numRef>
          </c:val>
        </c:ser>
        <c:dLbls>
          <c:showLegendKey val="0"/>
          <c:showVal val="0"/>
          <c:showCatName val="0"/>
          <c:showSerName val="0"/>
          <c:showPercent val="0"/>
          <c:showBubbleSize val="0"/>
        </c:dLbls>
        <c:gapWidth val="150"/>
        <c:axId val="210159488"/>
        <c:axId val="210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210159488"/>
        <c:axId val="210173952"/>
      </c:lineChart>
      <c:dateAx>
        <c:axId val="210159488"/>
        <c:scaling>
          <c:orientation val="minMax"/>
        </c:scaling>
        <c:delete val="1"/>
        <c:axPos val="b"/>
        <c:numFmt formatCode="ge" sourceLinked="1"/>
        <c:majorTickMark val="none"/>
        <c:minorTickMark val="none"/>
        <c:tickLblPos val="none"/>
        <c:crossAx val="210173952"/>
        <c:crosses val="autoZero"/>
        <c:auto val="1"/>
        <c:lblOffset val="100"/>
        <c:baseTimeUnit val="years"/>
      </c:dateAx>
      <c:valAx>
        <c:axId val="21017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1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498.26</c:v>
                </c:pt>
                <c:pt idx="1">
                  <c:v>495.29</c:v>
                </c:pt>
                <c:pt idx="2">
                  <c:v>499.5</c:v>
                </c:pt>
                <c:pt idx="3">
                  <c:v>519.21</c:v>
                </c:pt>
                <c:pt idx="4">
                  <c:v>524.64</c:v>
                </c:pt>
              </c:numCache>
            </c:numRef>
          </c:val>
        </c:ser>
        <c:dLbls>
          <c:showLegendKey val="0"/>
          <c:showVal val="0"/>
          <c:showCatName val="0"/>
          <c:showSerName val="0"/>
          <c:showPercent val="0"/>
          <c:showBubbleSize val="0"/>
        </c:dLbls>
        <c:gapWidth val="150"/>
        <c:axId val="210187776"/>
        <c:axId val="2101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210187776"/>
        <c:axId val="210189696"/>
      </c:lineChart>
      <c:dateAx>
        <c:axId val="210187776"/>
        <c:scaling>
          <c:orientation val="minMax"/>
        </c:scaling>
        <c:delete val="1"/>
        <c:axPos val="b"/>
        <c:numFmt formatCode="ge" sourceLinked="1"/>
        <c:majorTickMark val="none"/>
        <c:minorTickMark val="none"/>
        <c:tickLblPos val="none"/>
        <c:crossAx val="210189696"/>
        <c:crosses val="autoZero"/>
        <c:auto val="1"/>
        <c:lblOffset val="100"/>
        <c:baseTimeUnit val="years"/>
      </c:dateAx>
      <c:valAx>
        <c:axId val="21018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1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99.26</c:v>
                </c:pt>
                <c:pt idx="1">
                  <c:v>99.87</c:v>
                </c:pt>
                <c:pt idx="2">
                  <c:v>99.13</c:v>
                </c:pt>
                <c:pt idx="3">
                  <c:v>97.34</c:v>
                </c:pt>
                <c:pt idx="4">
                  <c:v>105.91</c:v>
                </c:pt>
              </c:numCache>
            </c:numRef>
          </c:val>
        </c:ser>
        <c:dLbls>
          <c:showLegendKey val="0"/>
          <c:showVal val="0"/>
          <c:showCatName val="0"/>
          <c:showSerName val="0"/>
          <c:showPercent val="0"/>
          <c:showBubbleSize val="0"/>
        </c:dLbls>
        <c:gapWidth val="150"/>
        <c:axId val="210233216"/>
        <c:axId val="2102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210233216"/>
        <c:axId val="210234752"/>
      </c:lineChart>
      <c:dateAx>
        <c:axId val="210233216"/>
        <c:scaling>
          <c:orientation val="minMax"/>
        </c:scaling>
        <c:delete val="1"/>
        <c:axPos val="b"/>
        <c:numFmt formatCode="ge" sourceLinked="1"/>
        <c:majorTickMark val="none"/>
        <c:minorTickMark val="none"/>
        <c:tickLblPos val="none"/>
        <c:crossAx val="210234752"/>
        <c:crosses val="autoZero"/>
        <c:auto val="1"/>
        <c:lblOffset val="100"/>
        <c:baseTimeUnit val="years"/>
      </c:dateAx>
      <c:valAx>
        <c:axId val="2102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125.46</c:v>
                </c:pt>
                <c:pt idx="1">
                  <c:v>123.55</c:v>
                </c:pt>
                <c:pt idx="2">
                  <c:v>123.9</c:v>
                </c:pt>
                <c:pt idx="3">
                  <c:v>125.23</c:v>
                </c:pt>
                <c:pt idx="4">
                  <c:v>114.26</c:v>
                </c:pt>
              </c:numCache>
            </c:numRef>
          </c:val>
        </c:ser>
        <c:dLbls>
          <c:showLegendKey val="0"/>
          <c:showVal val="0"/>
          <c:showCatName val="0"/>
          <c:showSerName val="0"/>
          <c:showPercent val="0"/>
          <c:showBubbleSize val="0"/>
        </c:dLbls>
        <c:gapWidth val="150"/>
        <c:axId val="209871616"/>
        <c:axId val="2098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209871616"/>
        <c:axId val="209873536"/>
      </c:lineChart>
      <c:dateAx>
        <c:axId val="209871616"/>
        <c:scaling>
          <c:orientation val="minMax"/>
        </c:scaling>
        <c:delete val="1"/>
        <c:axPos val="b"/>
        <c:numFmt formatCode="ge" sourceLinked="1"/>
        <c:majorTickMark val="none"/>
        <c:minorTickMark val="none"/>
        <c:tickLblPos val="none"/>
        <c:crossAx val="209873536"/>
        <c:crosses val="autoZero"/>
        <c:auto val="1"/>
        <c:lblOffset val="100"/>
        <c:baseTimeUnit val="years"/>
      </c:dateAx>
      <c:valAx>
        <c:axId val="2098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一宮市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386538</v>
      </c>
      <c r="AJ8" s="56"/>
      <c r="AK8" s="56"/>
      <c r="AL8" s="56"/>
      <c r="AM8" s="56"/>
      <c r="AN8" s="56"/>
      <c r="AO8" s="56"/>
      <c r="AP8" s="57"/>
      <c r="AQ8" s="47">
        <f>データ!R6</f>
        <v>113.82</v>
      </c>
      <c r="AR8" s="47"/>
      <c r="AS8" s="47"/>
      <c r="AT8" s="47"/>
      <c r="AU8" s="47"/>
      <c r="AV8" s="47"/>
      <c r="AW8" s="47"/>
      <c r="AX8" s="47"/>
      <c r="AY8" s="47">
        <f>データ!S6</f>
        <v>3396.05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47.69</v>
      </c>
      <c r="K10" s="47"/>
      <c r="L10" s="47"/>
      <c r="M10" s="47"/>
      <c r="N10" s="47"/>
      <c r="O10" s="47"/>
      <c r="P10" s="47"/>
      <c r="Q10" s="47"/>
      <c r="R10" s="47">
        <f>データ!O6</f>
        <v>97.29</v>
      </c>
      <c r="S10" s="47"/>
      <c r="T10" s="47"/>
      <c r="U10" s="47"/>
      <c r="V10" s="47"/>
      <c r="W10" s="47"/>
      <c r="X10" s="47"/>
      <c r="Y10" s="47"/>
      <c r="Z10" s="78">
        <f>データ!P6</f>
        <v>1885</v>
      </c>
      <c r="AA10" s="78"/>
      <c r="AB10" s="78"/>
      <c r="AC10" s="78"/>
      <c r="AD10" s="78"/>
      <c r="AE10" s="78"/>
      <c r="AF10" s="78"/>
      <c r="AG10" s="78"/>
      <c r="AH10" s="2"/>
      <c r="AI10" s="78">
        <f>データ!T6</f>
        <v>375955</v>
      </c>
      <c r="AJ10" s="78"/>
      <c r="AK10" s="78"/>
      <c r="AL10" s="78"/>
      <c r="AM10" s="78"/>
      <c r="AN10" s="78"/>
      <c r="AO10" s="78"/>
      <c r="AP10" s="78"/>
      <c r="AQ10" s="47">
        <f>データ!U6</f>
        <v>113.91</v>
      </c>
      <c r="AR10" s="47"/>
      <c r="AS10" s="47"/>
      <c r="AT10" s="47"/>
      <c r="AU10" s="47"/>
      <c r="AV10" s="47"/>
      <c r="AW10" s="47"/>
      <c r="AX10" s="47"/>
      <c r="AY10" s="47">
        <f>データ!V6</f>
        <v>3300.46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232033</v>
      </c>
      <c r="D6" s="31">
        <f t="shared" si="3"/>
        <v>46</v>
      </c>
      <c r="E6" s="31">
        <f t="shared" si="3"/>
        <v>1</v>
      </c>
      <c r="F6" s="31">
        <f t="shared" si="3"/>
        <v>0</v>
      </c>
      <c r="G6" s="31">
        <f t="shared" si="3"/>
        <v>1</v>
      </c>
      <c r="H6" s="31" t="str">
        <f t="shared" si="3"/>
        <v>愛知県　一宮市</v>
      </c>
      <c r="I6" s="31" t="str">
        <f t="shared" si="3"/>
        <v>法適用</v>
      </c>
      <c r="J6" s="31" t="str">
        <f t="shared" si="3"/>
        <v>水道事業</v>
      </c>
      <c r="K6" s="31" t="str">
        <f t="shared" si="3"/>
        <v>末端給水事業</v>
      </c>
      <c r="L6" s="31" t="str">
        <f t="shared" si="3"/>
        <v>A1</v>
      </c>
      <c r="M6" s="32" t="str">
        <f t="shared" si="3"/>
        <v>-</v>
      </c>
      <c r="N6" s="32">
        <f t="shared" si="3"/>
        <v>47.69</v>
      </c>
      <c r="O6" s="32">
        <f t="shared" si="3"/>
        <v>97.29</v>
      </c>
      <c r="P6" s="32">
        <f t="shared" si="3"/>
        <v>1885</v>
      </c>
      <c r="Q6" s="32">
        <f t="shared" si="3"/>
        <v>386538</v>
      </c>
      <c r="R6" s="32">
        <f t="shared" si="3"/>
        <v>113.82</v>
      </c>
      <c r="S6" s="32">
        <f t="shared" si="3"/>
        <v>3396.05</v>
      </c>
      <c r="T6" s="32">
        <f t="shared" si="3"/>
        <v>375955</v>
      </c>
      <c r="U6" s="32">
        <f t="shared" si="3"/>
        <v>113.91</v>
      </c>
      <c r="V6" s="32">
        <f t="shared" si="3"/>
        <v>3300.46</v>
      </c>
      <c r="W6" s="33">
        <f>IF(W7="",NA(),W7)</f>
        <v>101.65</v>
      </c>
      <c r="X6" s="33">
        <f t="shared" ref="X6:AF6" si="4">IF(X7="",NA(),X7)</f>
        <v>101.86</v>
      </c>
      <c r="Y6" s="33">
        <f t="shared" si="4"/>
        <v>101.17</v>
      </c>
      <c r="Z6" s="33">
        <f t="shared" si="4"/>
        <v>99.01</v>
      </c>
      <c r="AA6" s="33">
        <f t="shared" si="4"/>
        <v>107.03</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616.01</v>
      </c>
      <c r="AT6" s="33">
        <f t="shared" ref="AT6:BB6" si="6">IF(AT7="",NA(),AT7)</f>
        <v>676.56</v>
      </c>
      <c r="AU6" s="33">
        <f t="shared" si="6"/>
        <v>499.5</v>
      </c>
      <c r="AV6" s="33">
        <f t="shared" si="6"/>
        <v>479.73</v>
      </c>
      <c r="AW6" s="33">
        <f t="shared" si="6"/>
        <v>223.53</v>
      </c>
      <c r="AX6" s="33">
        <f t="shared" si="6"/>
        <v>485.84</v>
      </c>
      <c r="AY6" s="33">
        <f t="shared" si="6"/>
        <v>487.15</v>
      </c>
      <c r="AZ6" s="33">
        <f t="shared" si="6"/>
        <v>475.07</v>
      </c>
      <c r="BA6" s="33">
        <f t="shared" si="6"/>
        <v>473.46</v>
      </c>
      <c r="BB6" s="33">
        <f t="shared" si="6"/>
        <v>240.81</v>
      </c>
      <c r="BC6" s="32" t="str">
        <f>IF(BC7="","",IF(BC7="-","【-】","【"&amp;SUBSTITUTE(TEXT(BC7,"#,##0.00"),"-","△")&amp;"】"))</f>
        <v>【264.16】</v>
      </c>
      <c r="BD6" s="33">
        <f>IF(BD7="",NA(),BD7)</f>
        <v>498.26</v>
      </c>
      <c r="BE6" s="33">
        <f t="shared" ref="BE6:BM6" si="7">IF(BE7="",NA(),BE7)</f>
        <v>495.29</v>
      </c>
      <c r="BF6" s="33">
        <f t="shared" si="7"/>
        <v>499.5</v>
      </c>
      <c r="BG6" s="33">
        <f t="shared" si="7"/>
        <v>519.21</v>
      </c>
      <c r="BH6" s="33">
        <f t="shared" si="7"/>
        <v>524.64</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99.26</v>
      </c>
      <c r="BP6" s="33">
        <f t="shared" ref="BP6:BX6" si="8">IF(BP7="",NA(),BP7)</f>
        <v>99.87</v>
      </c>
      <c r="BQ6" s="33">
        <f t="shared" si="8"/>
        <v>99.13</v>
      </c>
      <c r="BR6" s="33">
        <f t="shared" si="8"/>
        <v>97.34</v>
      </c>
      <c r="BS6" s="33">
        <f t="shared" si="8"/>
        <v>105.91</v>
      </c>
      <c r="BT6" s="33">
        <f t="shared" si="8"/>
        <v>102.8</v>
      </c>
      <c r="BU6" s="33">
        <f t="shared" si="8"/>
        <v>100.35</v>
      </c>
      <c r="BV6" s="33">
        <f t="shared" si="8"/>
        <v>100.42</v>
      </c>
      <c r="BW6" s="33">
        <f t="shared" si="8"/>
        <v>100.77</v>
      </c>
      <c r="BX6" s="33">
        <f t="shared" si="8"/>
        <v>107.74</v>
      </c>
      <c r="BY6" s="32" t="str">
        <f>IF(BY7="","",IF(BY7="-","【-】","【"&amp;SUBSTITUTE(TEXT(BY7,"#,##0.00"),"-","△")&amp;"】"))</f>
        <v>【104.60】</v>
      </c>
      <c r="BZ6" s="33">
        <f>IF(BZ7="",NA(),BZ7)</f>
        <v>125.46</v>
      </c>
      <c r="CA6" s="33">
        <f t="shared" ref="CA6:CI6" si="9">IF(CA7="",NA(),CA7)</f>
        <v>123.55</v>
      </c>
      <c r="CB6" s="33">
        <f t="shared" si="9"/>
        <v>123.9</v>
      </c>
      <c r="CC6" s="33">
        <f t="shared" si="9"/>
        <v>125.23</v>
      </c>
      <c r="CD6" s="33">
        <f t="shared" si="9"/>
        <v>114.26</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67.86</v>
      </c>
      <c r="CL6" s="33">
        <f t="shared" ref="CL6:CT6" si="10">IF(CL7="",NA(),CL7)</f>
        <v>67.05</v>
      </c>
      <c r="CM6" s="33">
        <f t="shared" si="10"/>
        <v>66.209999999999994</v>
      </c>
      <c r="CN6" s="33">
        <f t="shared" si="10"/>
        <v>65.92</v>
      </c>
      <c r="CO6" s="33">
        <f t="shared" si="10"/>
        <v>65.75</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91.32</v>
      </c>
      <c r="CW6" s="33">
        <f t="shared" ref="CW6:DE6" si="11">IF(CW7="",NA(),CW7)</f>
        <v>89.9</v>
      </c>
      <c r="CX6" s="33">
        <f t="shared" si="11"/>
        <v>90.83</v>
      </c>
      <c r="CY6" s="33">
        <f t="shared" si="11"/>
        <v>90.43</v>
      </c>
      <c r="CZ6" s="33">
        <f t="shared" si="11"/>
        <v>90.29</v>
      </c>
      <c r="DA6" s="33">
        <f t="shared" si="11"/>
        <v>91.27</v>
      </c>
      <c r="DB6" s="33">
        <f t="shared" si="11"/>
        <v>90.63</v>
      </c>
      <c r="DC6" s="33">
        <f t="shared" si="11"/>
        <v>91.19</v>
      </c>
      <c r="DD6" s="33">
        <f t="shared" si="11"/>
        <v>91.45</v>
      </c>
      <c r="DE6" s="33">
        <f t="shared" si="11"/>
        <v>91.07</v>
      </c>
      <c r="DF6" s="32" t="str">
        <f>IF(DF7="","",IF(DF7="-","【-】","【"&amp;SUBSTITUTE(TEXT(DF7,"#,##0.00"),"-","△")&amp;"】"))</f>
        <v>【89.78】</v>
      </c>
      <c r="DG6" s="33">
        <f>IF(DG7="",NA(),DG7)</f>
        <v>43.82</v>
      </c>
      <c r="DH6" s="33">
        <f t="shared" ref="DH6:DP6" si="12">IF(DH7="",NA(),DH7)</f>
        <v>44.85</v>
      </c>
      <c r="DI6" s="33">
        <f t="shared" si="12"/>
        <v>46.01</v>
      </c>
      <c r="DJ6" s="33">
        <f t="shared" si="12"/>
        <v>46.98</v>
      </c>
      <c r="DK6" s="33">
        <f t="shared" si="12"/>
        <v>47.8</v>
      </c>
      <c r="DL6" s="33">
        <f t="shared" si="12"/>
        <v>42.32</v>
      </c>
      <c r="DM6" s="33">
        <f t="shared" si="12"/>
        <v>43.4</v>
      </c>
      <c r="DN6" s="33">
        <f t="shared" si="12"/>
        <v>44.41</v>
      </c>
      <c r="DO6" s="33">
        <f t="shared" si="12"/>
        <v>45.38</v>
      </c>
      <c r="DP6" s="33">
        <f t="shared" si="12"/>
        <v>47.7</v>
      </c>
      <c r="DQ6" s="32" t="str">
        <f>IF(DQ7="","",IF(DQ7="-","【-】","【"&amp;SUBSTITUTE(TEXT(DQ7,"#,##0.00"),"-","△")&amp;"】"))</f>
        <v>【46.31】</v>
      </c>
      <c r="DR6" s="33">
        <f>IF(DR7="",NA(),DR7)</f>
        <v>9.59</v>
      </c>
      <c r="DS6" s="33">
        <f t="shared" ref="DS6:EA6" si="13">IF(DS7="",NA(),DS7)</f>
        <v>10.43</v>
      </c>
      <c r="DT6" s="33">
        <f t="shared" si="13"/>
        <v>10.01</v>
      </c>
      <c r="DU6" s="33">
        <f t="shared" si="13"/>
        <v>11.19</v>
      </c>
      <c r="DV6" s="33">
        <f t="shared" si="13"/>
        <v>13.51</v>
      </c>
      <c r="DW6" s="33">
        <f t="shared" si="13"/>
        <v>10.07</v>
      </c>
      <c r="DX6" s="33">
        <f t="shared" si="13"/>
        <v>10.94</v>
      </c>
      <c r="DY6" s="33">
        <f t="shared" si="13"/>
        <v>12.28</v>
      </c>
      <c r="DZ6" s="33">
        <f t="shared" si="13"/>
        <v>13.33</v>
      </c>
      <c r="EA6" s="33">
        <f t="shared" si="13"/>
        <v>14.54</v>
      </c>
      <c r="EB6" s="32" t="str">
        <f>IF(EB7="","",IF(EB7="-","【-】","【"&amp;SUBSTITUTE(TEXT(EB7,"#,##0.00"),"-","△")&amp;"】"))</f>
        <v>【12.42】</v>
      </c>
      <c r="EC6" s="33">
        <f>IF(EC7="",NA(),EC7)</f>
        <v>1.48</v>
      </c>
      <c r="ED6" s="33">
        <f t="shared" ref="ED6:EL6" si="14">IF(ED7="",NA(),ED7)</f>
        <v>1.1599999999999999</v>
      </c>
      <c r="EE6" s="33">
        <f t="shared" si="14"/>
        <v>1.42</v>
      </c>
      <c r="EF6" s="33">
        <f t="shared" si="14"/>
        <v>1.43</v>
      </c>
      <c r="EG6" s="33">
        <f t="shared" si="14"/>
        <v>1.1100000000000001</v>
      </c>
      <c r="EH6" s="33">
        <f t="shared" si="14"/>
        <v>0.72</v>
      </c>
      <c r="EI6" s="33">
        <f t="shared" si="14"/>
        <v>0.8</v>
      </c>
      <c r="EJ6" s="33">
        <f t="shared" si="14"/>
        <v>0.74</v>
      </c>
      <c r="EK6" s="33">
        <f t="shared" si="14"/>
        <v>0.76</v>
      </c>
      <c r="EL6" s="33">
        <f t="shared" si="14"/>
        <v>0.69</v>
      </c>
      <c r="EM6" s="32" t="str">
        <f>IF(EM7="","",IF(EM7="-","【-】","【"&amp;SUBSTITUTE(TEXT(EM7,"#,##0.00"),"-","△")&amp;"】"))</f>
        <v>【0.78】</v>
      </c>
    </row>
    <row r="7" spans="1:143" s="34" customFormat="1" x14ac:dyDescent="0.15">
      <c r="A7" s="26"/>
      <c r="B7" s="35">
        <v>2014</v>
      </c>
      <c r="C7" s="35">
        <v>232033</v>
      </c>
      <c r="D7" s="35">
        <v>46</v>
      </c>
      <c r="E7" s="35">
        <v>1</v>
      </c>
      <c r="F7" s="35">
        <v>0</v>
      </c>
      <c r="G7" s="35">
        <v>1</v>
      </c>
      <c r="H7" s="35" t="s">
        <v>93</v>
      </c>
      <c r="I7" s="35" t="s">
        <v>94</v>
      </c>
      <c r="J7" s="35" t="s">
        <v>95</v>
      </c>
      <c r="K7" s="35" t="s">
        <v>96</v>
      </c>
      <c r="L7" s="35" t="s">
        <v>97</v>
      </c>
      <c r="M7" s="36" t="s">
        <v>98</v>
      </c>
      <c r="N7" s="36">
        <v>47.69</v>
      </c>
      <c r="O7" s="36">
        <v>97.29</v>
      </c>
      <c r="P7" s="36">
        <v>1885</v>
      </c>
      <c r="Q7" s="36">
        <v>386538</v>
      </c>
      <c r="R7" s="36">
        <v>113.82</v>
      </c>
      <c r="S7" s="36">
        <v>3396.05</v>
      </c>
      <c r="T7" s="36">
        <v>375955</v>
      </c>
      <c r="U7" s="36">
        <v>113.91</v>
      </c>
      <c r="V7" s="36">
        <v>3300.46</v>
      </c>
      <c r="W7" s="36">
        <v>101.65</v>
      </c>
      <c r="X7" s="36">
        <v>101.86</v>
      </c>
      <c r="Y7" s="36">
        <v>101.17</v>
      </c>
      <c r="Z7" s="36">
        <v>99.01</v>
      </c>
      <c r="AA7" s="36">
        <v>107.03</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616.01</v>
      </c>
      <c r="AT7" s="36">
        <v>676.56</v>
      </c>
      <c r="AU7" s="36">
        <v>499.5</v>
      </c>
      <c r="AV7" s="36">
        <v>479.73</v>
      </c>
      <c r="AW7" s="36">
        <v>223.53</v>
      </c>
      <c r="AX7" s="36">
        <v>485.84</v>
      </c>
      <c r="AY7" s="36">
        <v>487.15</v>
      </c>
      <c r="AZ7" s="36">
        <v>475.07</v>
      </c>
      <c r="BA7" s="36">
        <v>473.46</v>
      </c>
      <c r="BB7" s="36">
        <v>240.81</v>
      </c>
      <c r="BC7" s="36">
        <v>264.16000000000003</v>
      </c>
      <c r="BD7" s="36">
        <v>498.26</v>
      </c>
      <c r="BE7" s="36">
        <v>495.29</v>
      </c>
      <c r="BF7" s="36">
        <v>499.5</v>
      </c>
      <c r="BG7" s="36">
        <v>519.21</v>
      </c>
      <c r="BH7" s="36">
        <v>524.64</v>
      </c>
      <c r="BI7" s="36">
        <v>306.12</v>
      </c>
      <c r="BJ7" s="36">
        <v>304.97000000000003</v>
      </c>
      <c r="BK7" s="36">
        <v>296.5</v>
      </c>
      <c r="BL7" s="36">
        <v>285.77</v>
      </c>
      <c r="BM7" s="36">
        <v>283.10000000000002</v>
      </c>
      <c r="BN7" s="36">
        <v>283.72000000000003</v>
      </c>
      <c r="BO7" s="36">
        <v>99.26</v>
      </c>
      <c r="BP7" s="36">
        <v>99.87</v>
      </c>
      <c r="BQ7" s="36">
        <v>99.13</v>
      </c>
      <c r="BR7" s="36">
        <v>97.34</v>
      </c>
      <c r="BS7" s="36">
        <v>105.91</v>
      </c>
      <c r="BT7" s="36">
        <v>102.8</v>
      </c>
      <c r="BU7" s="36">
        <v>100.35</v>
      </c>
      <c r="BV7" s="36">
        <v>100.42</v>
      </c>
      <c r="BW7" s="36">
        <v>100.77</v>
      </c>
      <c r="BX7" s="36">
        <v>107.74</v>
      </c>
      <c r="BY7" s="36">
        <v>104.6</v>
      </c>
      <c r="BZ7" s="36">
        <v>125.46</v>
      </c>
      <c r="CA7" s="36">
        <v>123.55</v>
      </c>
      <c r="CB7" s="36">
        <v>123.9</v>
      </c>
      <c r="CC7" s="36">
        <v>125.23</v>
      </c>
      <c r="CD7" s="36">
        <v>114.26</v>
      </c>
      <c r="CE7" s="36">
        <v>164.81</v>
      </c>
      <c r="CF7" s="36">
        <v>166.95</v>
      </c>
      <c r="CG7" s="36">
        <v>166.61</v>
      </c>
      <c r="CH7" s="36">
        <v>165.74</v>
      </c>
      <c r="CI7" s="36">
        <v>154.33000000000001</v>
      </c>
      <c r="CJ7" s="36">
        <v>164.21</v>
      </c>
      <c r="CK7" s="36">
        <v>67.86</v>
      </c>
      <c r="CL7" s="36">
        <v>67.05</v>
      </c>
      <c r="CM7" s="36">
        <v>66.209999999999994</v>
      </c>
      <c r="CN7" s="36">
        <v>65.92</v>
      </c>
      <c r="CO7" s="36">
        <v>65.75</v>
      </c>
      <c r="CP7" s="36">
        <v>65.510000000000005</v>
      </c>
      <c r="CQ7" s="36">
        <v>64.66</v>
      </c>
      <c r="CR7" s="36">
        <v>64.09</v>
      </c>
      <c r="CS7" s="36">
        <v>63.91</v>
      </c>
      <c r="CT7" s="36">
        <v>63.25</v>
      </c>
      <c r="CU7" s="36">
        <v>59.8</v>
      </c>
      <c r="CV7" s="36">
        <v>91.32</v>
      </c>
      <c r="CW7" s="36">
        <v>89.9</v>
      </c>
      <c r="CX7" s="36">
        <v>90.83</v>
      </c>
      <c r="CY7" s="36">
        <v>90.43</v>
      </c>
      <c r="CZ7" s="36">
        <v>90.29</v>
      </c>
      <c r="DA7" s="36">
        <v>91.27</v>
      </c>
      <c r="DB7" s="36">
        <v>90.63</v>
      </c>
      <c r="DC7" s="36">
        <v>91.19</v>
      </c>
      <c r="DD7" s="36">
        <v>91.45</v>
      </c>
      <c r="DE7" s="36">
        <v>91.07</v>
      </c>
      <c r="DF7" s="36">
        <v>89.78</v>
      </c>
      <c r="DG7" s="36">
        <v>43.82</v>
      </c>
      <c r="DH7" s="36">
        <v>44.85</v>
      </c>
      <c r="DI7" s="36">
        <v>46.01</v>
      </c>
      <c r="DJ7" s="36">
        <v>46.98</v>
      </c>
      <c r="DK7" s="36">
        <v>47.8</v>
      </c>
      <c r="DL7" s="36">
        <v>42.32</v>
      </c>
      <c r="DM7" s="36">
        <v>43.4</v>
      </c>
      <c r="DN7" s="36">
        <v>44.41</v>
      </c>
      <c r="DO7" s="36">
        <v>45.38</v>
      </c>
      <c r="DP7" s="36">
        <v>47.7</v>
      </c>
      <c r="DQ7" s="36">
        <v>46.31</v>
      </c>
      <c r="DR7" s="36">
        <v>9.59</v>
      </c>
      <c r="DS7" s="36">
        <v>10.43</v>
      </c>
      <c r="DT7" s="36">
        <v>10.01</v>
      </c>
      <c r="DU7" s="36">
        <v>11.19</v>
      </c>
      <c r="DV7" s="36">
        <v>13.51</v>
      </c>
      <c r="DW7" s="36">
        <v>10.07</v>
      </c>
      <c r="DX7" s="36">
        <v>10.94</v>
      </c>
      <c r="DY7" s="36">
        <v>12.28</v>
      </c>
      <c r="DZ7" s="36">
        <v>13.33</v>
      </c>
      <c r="EA7" s="36">
        <v>14.54</v>
      </c>
      <c r="EB7" s="36">
        <v>12.42</v>
      </c>
      <c r="EC7" s="36">
        <v>1.48</v>
      </c>
      <c r="ED7" s="36">
        <v>1.1599999999999999</v>
      </c>
      <c r="EE7" s="36">
        <v>1.42</v>
      </c>
      <c r="EF7" s="36">
        <v>1.43</v>
      </c>
      <c r="EG7" s="36">
        <v>1.1100000000000001</v>
      </c>
      <c r="EH7" s="36">
        <v>0.72</v>
      </c>
      <c r="EI7" s="36">
        <v>0.8</v>
      </c>
      <c r="EJ7" s="36">
        <v>0.74</v>
      </c>
      <c r="EK7" s="36">
        <v>0.76</v>
      </c>
      <c r="EL7" s="36">
        <v>0.69</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2016-02-24T02:25:18Z</cp:lastPrinted>
  <dcterms:created xsi:type="dcterms:W3CDTF">2016-02-03T07:22:16Z</dcterms:created>
  <dcterms:modified xsi:type="dcterms:W3CDTF">2016-02-24T02:26:57Z</dcterms:modified>
  <cp:category/>
</cp:coreProperties>
</file>