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AD10" i="4" s="1"/>
  <c r="P6" i="5"/>
  <c r="O6" i="5"/>
  <c r="P10" i="4" s="1"/>
  <c r="N6" i="5"/>
  <c r="M6" i="5"/>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W8" i="4"/>
  <c r="B6" i="4"/>
  <c r="D10" i="5" l="1"/>
  <c r="C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<sst xmlns="http://schemas.openxmlformats.org/spreadsheetml/2006/main" count="220" uniqueCount="110">
  <si>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</si>
  <si>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</si>
  <si>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</si>
  <si>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</si>
  <si>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</si>
  <si>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</si>
  <si>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</si>
  <si>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</si>
  <si>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</si>
  <si>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</si>
  <si>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</si>
  <si>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</si>
  <si>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</si>
  <si>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</si>
  <si>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</si>
  <si>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</si>
  <si>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</si>
  <si>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</si>
  <si>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</si>
  <si>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</si>
  <si>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</si>
  <si>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</si>
  <si>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</si>
  <si>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</si>
  <si>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</si>
  <si>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</si>
  <si>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</si>
  <si>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</si>
  <si>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</si>
  <si>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</si>
  <si>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</si>
  <si>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</si>
  <si>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</si>
  <si>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</si>
  <si>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</si>
  <si>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</si>
  <si>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</si>
  <si>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</si>
  <si>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</si>
  <si>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</si>
  <si>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</si>
  <si>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</si>
  <si>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</si>
  <si>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</si>
  <si>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</si>
  <si>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</si>
  <si>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</si>
  <si>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</si>
  <si>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</si>
  <si>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</si>
  <si>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</si>
  <si>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</si>
  <si>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</si>
  <si>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</si>
  <si>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</si>
  <si>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</si>
  <si>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</si>
  <si>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</si>
  <si>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</si>
  <si>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</si>
  <si>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</si>
  <si>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</si>
  <si>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</si>
  <si>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</si>
  <si>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</si>
  <si>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</si>
  <si>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</si>
  <si>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</si>
  <si>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</si>
  <si>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</si>
  <si>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</si>
  <si>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</si>
  <si>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</si>
  <si>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</si>
  <si>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</si>
  <si>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</si>
  <si>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</si>
  <si>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</si>
  <si>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</si>
  <si>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</si>
  <si>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</si>
  <si>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</si>
  <si>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</si>
  <si>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</si>
  <si>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</si>
  <si>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</si>
  <si>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</si>
  <si>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</si>
  <si>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</si>
  <si>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</si>
  <si>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</si>
  <si>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</si>
  <si>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</si>
  <si>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</si>
  <si>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</si>
  <si>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</si>
  <si>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愛知県　豊橋市</t>
  </si>
  <si>
    <t>法適用</t>
  </si>
  <si>
    <t>下水道事業</t>
  </si>
  <si>
    <t>公共下水道</t>
  </si>
  <si>
    <t>Ac1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</si>
  <si>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</si>
  <si>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</si>
  <si>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</si>
  <si>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</si>
  <si>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</si>
  <si>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</si>
  <si>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26年度の経常収支比率は、100％を超え黒字経営となった。これは、支払利息の減があったものの減価償却費の増により経常費用が増加した一方、下水道使用料の減があったものの長期前受金戻入の皆増等により経常収益が増加となったことが収益を好転させたことによる。類似団体平均値と比べ経常収支比率はやや低い水準にとどまっているが、累積欠損金が生じることがないよう安定した経営を引き続き維持していく。
・流動比率は、公営企業会計基準の見直しにより大幅に下落したが、類似団体平均値と比べても高い水準となっている。
・企業債残高対事業規模比率は類似団体平均値と比べても低いことから適切な投資規模といえるが、今後も適切な水準を維持していく必要がある。
・汚水処理原価が高くなったことで経費回収率の低下を招いている。施設利用率についても類似団体平均値を下回っているが、今後も経費について不断の節減に努め、また水洗化率についても更なる向上に努める。</t>
    <phoneticPr fontId="4"/>
  </si>
  <si>
    <t xml:space="preserve">・本市の下水道事業は処理場を有する全国4番目の都市として、昭和10年に野田処理場が運転を開始した歴史を有し、有形固定資産減価償却率や管渠老朽化率がともに類似団体平均値と比べ高く、老朽化した資産・管渠を多く保有している。そのため、管渠改善率は類似団体平均値と比べ低い水準となっているが、老朽化した設備の更新を行うなど、耐震診断に基づく施設の耐震化や施設の計画的な更新と適切な維持管理による長寿命化が今後の重要な課題となっている。
</t>
    <phoneticPr fontId="4"/>
  </si>
  <si>
    <t xml:space="preserve">・平成26年度決算は経常黒字となったが、汚水処理原価の増に伴い経費回収率が低下しており、今後も人口減少、節水等により、厳しい経営環境が続くことが予想される。老朽化した施設の長寿命化や更新投資も必要なことから、国庫補助金等の獲得、水洗化率の向上等による収入の確保に努めるとともに、事業運営の効率化等による総コストの縮減を図り、更なる経営安定化と、事業の着実な推進を目指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</si>
</sst>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0.04</c:v>
                </c:pt>
                <c:pt idx="1">
                  <c:v>0.06</c:v>
                </c:pt>
                <c:pt idx="2">
                  <c:v>0.03</c:v>
                </c:pt>
                <c:pt idx="3">
                  <c:v>0.03</c:v>
                </c:pt>
                <c:pt idx="4">
                  <c:v>0.06</c:v>
                </c:pt>
              </c:numCache>
            </c:numRef>
          </c:val>
        </c:ser>
        <c:dLbls>
          <c:showLegendKey val="0"/>
          <c:showVal val="0"/>
          <c:showCatName val="0"/>
          <c:showSerName val="0"/>
          <c:showPercent val="0"/>
          <c:showBubbleSize val="0"/>
        </c:dLbls>
        <c:gapWidth val="150"/>
        <c:axId val="95886720"/>
        <c:axId val="9590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0.09</c:v>
                </c:pt>
                <c:pt idx="1">
                  <c:v>0.08</c:v>
                </c:pt>
                <c:pt idx="2">
                  <c:v>0.1</c:v>
                </c:pt>
                <c:pt idx="3">
                  <c:v>0.1</c:v>
                </c:pt>
                <c:pt idx="4">
                  <c:v>0.11</c:v>
                </c:pt>
              </c:numCache>
            </c:numRef>
          </c:val>
          <c:smooth val="0"/>
        </c:ser>
        <c:dLbls>
          <c:showLegendKey val="0"/>
          <c:showVal val="0"/>
          <c:showCatName val="0"/>
          <c:showSerName val="0"/>
          <c:showPercent val="0"/>
          <c:showBubbleSize val="0"/>
        </c:dLbls>
        <c:marker val="1"/>
        <c:smooth val="0"/>
        <c:axId val="95886720"/>
        <c:axId val="95908992"/>
      </c:lineChart>
      <c:dateAx>
        <c:axId val="95886720"/>
        <c:scaling>
          <c:orientation val="minMax"/>
        </c:scaling>
        <c:delete val="1"/>
        <c:axPos val="b"/>
        <c:numFmt formatCode="ge" sourceLinked="1"/>
        <c:majorTickMark val="none"/>
        <c:minorTickMark val="none"/>
        <c:tickLblPos val="none"/>
        <c:crossAx val="95908992"/>
        <c:crosses val="autoZero"/>
        <c:auto val="1"/>
        <c:lblOffset val="100"/>
        <c:baseTimeUnit val="years"/>
      </c:dateAx>
      <c:valAx>
        <c:axId val="9590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8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53.78</c:v>
                </c:pt>
                <c:pt idx="1">
                  <c:v>54.35</c:v>
                </c:pt>
                <c:pt idx="2">
                  <c:v>52.2</c:v>
                </c:pt>
                <c:pt idx="3">
                  <c:v>51.63</c:v>
                </c:pt>
                <c:pt idx="4">
                  <c:v>52.93</c:v>
                </c:pt>
              </c:numCache>
            </c:numRef>
          </c:val>
        </c:ser>
        <c:dLbls>
          <c:showLegendKey val="0"/>
          <c:showVal val="0"/>
          <c:showCatName val="0"/>
          <c:showSerName val="0"/>
          <c:showPercent val="0"/>
          <c:showBubbleSize val="0"/>
        </c:dLbls>
        <c:gapWidth val="150"/>
        <c:axId val="97635328"/>
        <c:axId val="9764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61.64</c:v>
                </c:pt>
                <c:pt idx="2">
                  <c:v>61.73</c:v>
                </c:pt>
                <c:pt idx="3">
                  <c:v>61.1</c:v>
                </c:pt>
                <c:pt idx="4">
                  <c:v>61.03</c:v>
                </c:pt>
              </c:numCache>
            </c:numRef>
          </c:val>
          <c:smooth val="0"/>
        </c:ser>
        <c:dLbls>
          <c:showLegendKey val="0"/>
          <c:showVal val="0"/>
          <c:showCatName val="0"/>
          <c:showSerName val="0"/>
          <c:showPercent val="0"/>
          <c:showBubbleSize val="0"/>
        </c:dLbls>
        <c:marker val="1"/>
        <c:smooth val="0"/>
        <c:axId val="97635328"/>
        <c:axId val="97641216"/>
      </c:lineChart>
      <c:dateAx>
        <c:axId val="97635328"/>
        <c:scaling>
          <c:orientation val="minMax"/>
        </c:scaling>
        <c:delete val="1"/>
        <c:axPos val="b"/>
        <c:numFmt formatCode="ge" sourceLinked="1"/>
        <c:majorTickMark val="none"/>
        <c:minorTickMark val="none"/>
        <c:tickLblPos val="none"/>
        <c:crossAx val="97641216"/>
        <c:crosses val="autoZero"/>
        <c:auto val="1"/>
        <c:lblOffset val="100"/>
        <c:baseTimeUnit val="years"/>
      </c:dateAx>
      <c:valAx>
        <c:axId val="9764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3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96.24</c:v>
                </c:pt>
                <c:pt idx="1">
                  <c:v>96.37</c:v>
                </c:pt>
                <c:pt idx="2">
                  <c:v>96.2</c:v>
                </c:pt>
                <c:pt idx="3">
                  <c:v>96.45</c:v>
                </c:pt>
                <c:pt idx="4">
                  <c:v>96.66</c:v>
                </c:pt>
              </c:numCache>
            </c:numRef>
          </c:val>
        </c:ser>
        <c:dLbls>
          <c:showLegendKey val="0"/>
          <c:showVal val="0"/>
          <c:showCatName val="0"/>
          <c:showSerName val="0"/>
          <c:showPercent val="0"/>
          <c:showBubbleSize val="0"/>
        </c:dLbls>
        <c:gapWidth val="150"/>
        <c:axId val="97672576"/>
        <c:axId val="9768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92.76</c:v>
                </c:pt>
                <c:pt idx="1">
                  <c:v>93.1</c:v>
                </c:pt>
                <c:pt idx="2">
                  <c:v>93.1</c:v>
                </c:pt>
                <c:pt idx="3">
                  <c:v>93.47</c:v>
                </c:pt>
                <c:pt idx="4">
                  <c:v>93.83</c:v>
                </c:pt>
              </c:numCache>
            </c:numRef>
          </c:val>
          <c:smooth val="0"/>
        </c:ser>
        <c:dLbls>
          <c:showLegendKey val="0"/>
          <c:showVal val="0"/>
          <c:showCatName val="0"/>
          <c:showSerName val="0"/>
          <c:showPercent val="0"/>
          <c:showBubbleSize val="0"/>
        </c:dLbls>
        <c:marker val="1"/>
        <c:smooth val="0"/>
        <c:axId val="97672576"/>
        <c:axId val="97686656"/>
      </c:lineChart>
      <c:dateAx>
        <c:axId val="97672576"/>
        <c:scaling>
          <c:orientation val="minMax"/>
        </c:scaling>
        <c:delete val="1"/>
        <c:axPos val="b"/>
        <c:numFmt formatCode="ge" sourceLinked="1"/>
        <c:majorTickMark val="none"/>
        <c:minorTickMark val="none"/>
        <c:tickLblPos val="none"/>
        <c:crossAx val="97686656"/>
        <c:crosses val="autoZero"/>
        <c:auto val="1"/>
        <c:lblOffset val="100"/>
        <c:baseTimeUnit val="years"/>
      </c:dateAx>
      <c:valAx>
        <c:axId val="9768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7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104.08</c:v>
                </c:pt>
                <c:pt idx="1">
                  <c:v>98.65</c:v>
                </c:pt>
                <c:pt idx="2">
                  <c:v>100.03</c:v>
                </c:pt>
                <c:pt idx="3">
                  <c:v>99.31</c:v>
                </c:pt>
                <c:pt idx="4">
                  <c:v>100.94</c:v>
                </c:pt>
              </c:numCache>
            </c:numRef>
          </c:val>
        </c:ser>
        <c:dLbls>
          <c:showLegendKey val="0"/>
          <c:showVal val="0"/>
          <c:showCatName val="0"/>
          <c:showSerName val="0"/>
          <c:showPercent val="0"/>
          <c:showBubbleSize val="0"/>
        </c:dLbls>
        <c:gapWidth val="150"/>
        <c:axId val="97136640"/>
        <c:axId val="9713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103.04</c:v>
                </c:pt>
                <c:pt idx="1">
                  <c:v>103.11</c:v>
                </c:pt>
                <c:pt idx="2">
                  <c:v>102.74</c:v>
                </c:pt>
                <c:pt idx="3">
                  <c:v>103.51</c:v>
                </c:pt>
                <c:pt idx="4">
                  <c:v>105.47</c:v>
                </c:pt>
              </c:numCache>
            </c:numRef>
          </c:val>
          <c:smooth val="0"/>
        </c:ser>
        <c:dLbls>
          <c:showLegendKey val="0"/>
          <c:showVal val="0"/>
          <c:showCatName val="0"/>
          <c:showSerName val="0"/>
          <c:showPercent val="0"/>
          <c:showBubbleSize val="0"/>
        </c:dLbls>
        <c:marker val="1"/>
        <c:smooth val="0"/>
        <c:axId val="97136640"/>
        <c:axId val="97138176"/>
      </c:lineChart>
      <c:dateAx>
        <c:axId val="97136640"/>
        <c:scaling>
          <c:orientation val="minMax"/>
        </c:scaling>
        <c:delete val="1"/>
        <c:axPos val="b"/>
        <c:numFmt formatCode="ge" sourceLinked="1"/>
        <c:majorTickMark val="none"/>
        <c:minorTickMark val="none"/>
        <c:tickLblPos val="none"/>
        <c:crossAx val="97138176"/>
        <c:crosses val="autoZero"/>
        <c:auto val="1"/>
        <c:lblOffset val="100"/>
        <c:baseTimeUnit val="years"/>
      </c:dateAx>
      <c:valAx>
        <c:axId val="9713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3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23.99</c:v>
                </c:pt>
                <c:pt idx="1">
                  <c:v>25.08</c:v>
                </c:pt>
                <c:pt idx="2">
                  <c:v>26.16</c:v>
                </c:pt>
                <c:pt idx="3">
                  <c:v>27.22</c:v>
                </c:pt>
                <c:pt idx="4">
                  <c:v>44.58</c:v>
                </c:pt>
              </c:numCache>
            </c:numRef>
          </c:val>
        </c:ser>
        <c:dLbls>
          <c:showLegendKey val="0"/>
          <c:showVal val="0"/>
          <c:showCatName val="0"/>
          <c:showSerName val="0"/>
          <c:showPercent val="0"/>
          <c:showBubbleSize val="0"/>
        </c:dLbls>
        <c:gapWidth val="150"/>
        <c:axId val="97173888"/>
        <c:axId val="9717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13.59</c:v>
                </c:pt>
                <c:pt idx="1">
                  <c:v>14.17</c:v>
                </c:pt>
                <c:pt idx="2">
                  <c:v>15.36</c:v>
                </c:pt>
                <c:pt idx="3">
                  <c:v>16.57</c:v>
                </c:pt>
                <c:pt idx="4">
                  <c:v>28.06</c:v>
                </c:pt>
              </c:numCache>
            </c:numRef>
          </c:val>
          <c:smooth val="0"/>
        </c:ser>
        <c:dLbls>
          <c:showLegendKey val="0"/>
          <c:showVal val="0"/>
          <c:showCatName val="0"/>
          <c:showSerName val="0"/>
          <c:showPercent val="0"/>
          <c:showBubbleSize val="0"/>
        </c:dLbls>
        <c:marker val="1"/>
        <c:smooth val="0"/>
        <c:axId val="97173888"/>
        <c:axId val="97175424"/>
      </c:lineChart>
      <c:dateAx>
        <c:axId val="97173888"/>
        <c:scaling>
          <c:orientation val="minMax"/>
        </c:scaling>
        <c:delete val="1"/>
        <c:axPos val="b"/>
        <c:numFmt formatCode="ge" sourceLinked="1"/>
        <c:majorTickMark val="none"/>
        <c:minorTickMark val="none"/>
        <c:tickLblPos val="none"/>
        <c:crossAx val="97175424"/>
        <c:crosses val="autoZero"/>
        <c:auto val="1"/>
        <c:lblOffset val="100"/>
        <c:baseTimeUnit val="years"/>
      </c:dateAx>
      <c:valAx>
        <c:axId val="9717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7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10.119999999999999</c:v>
                </c:pt>
                <c:pt idx="1">
                  <c:v>10.050000000000001</c:v>
                </c:pt>
                <c:pt idx="2">
                  <c:v>10.06</c:v>
                </c:pt>
                <c:pt idx="3">
                  <c:v>10.01</c:v>
                </c:pt>
                <c:pt idx="4">
                  <c:v>10.28</c:v>
                </c:pt>
              </c:numCache>
            </c:numRef>
          </c:val>
        </c:ser>
        <c:dLbls>
          <c:showLegendKey val="0"/>
          <c:showVal val="0"/>
          <c:showCatName val="0"/>
          <c:showSerName val="0"/>
          <c:showPercent val="0"/>
          <c:showBubbleSize val="0"/>
        </c:dLbls>
        <c:gapWidth val="150"/>
        <c:axId val="97223424"/>
        <c:axId val="9722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1.86</c:v>
                </c:pt>
                <c:pt idx="1">
                  <c:v>2.36</c:v>
                </c:pt>
                <c:pt idx="2">
                  <c:v>2.81</c:v>
                </c:pt>
                <c:pt idx="3">
                  <c:v>3.11</c:v>
                </c:pt>
                <c:pt idx="4">
                  <c:v>3.32</c:v>
                </c:pt>
              </c:numCache>
            </c:numRef>
          </c:val>
          <c:smooth val="0"/>
        </c:ser>
        <c:dLbls>
          <c:showLegendKey val="0"/>
          <c:showVal val="0"/>
          <c:showCatName val="0"/>
          <c:showSerName val="0"/>
          <c:showPercent val="0"/>
          <c:showBubbleSize val="0"/>
        </c:dLbls>
        <c:marker val="1"/>
        <c:smooth val="0"/>
        <c:axId val="97223424"/>
        <c:axId val="97224960"/>
      </c:lineChart>
      <c:dateAx>
        <c:axId val="97223424"/>
        <c:scaling>
          <c:orientation val="minMax"/>
        </c:scaling>
        <c:delete val="1"/>
        <c:axPos val="b"/>
        <c:numFmt formatCode="ge" sourceLinked="1"/>
        <c:majorTickMark val="none"/>
        <c:minorTickMark val="none"/>
        <c:tickLblPos val="none"/>
        <c:crossAx val="97224960"/>
        <c:crosses val="autoZero"/>
        <c:auto val="1"/>
        <c:lblOffset val="100"/>
        <c:baseTimeUnit val="years"/>
      </c:dateAx>
      <c:valAx>
        <c:axId val="9722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2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256960"/>
        <c:axId val="9725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13.66</c:v>
                </c:pt>
                <c:pt idx="1">
                  <c:v>14.03</c:v>
                </c:pt>
                <c:pt idx="2">
                  <c:v>15.05</c:v>
                </c:pt>
                <c:pt idx="3">
                  <c:v>11.76</c:v>
                </c:pt>
                <c:pt idx="4">
                  <c:v>13.3</c:v>
                </c:pt>
              </c:numCache>
            </c:numRef>
          </c:val>
          <c:smooth val="0"/>
        </c:ser>
        <c:dLbls>
          <c:showLegendKey val="0"/>
          <c:showVal val="0"/>
          <c:showCatName val="0"/>
          <c:showSerName val="0"/>
          <c:showPercent val="0"/>
          <c:showBubbleSize val="0"/>
        </c:dLbls>
        <c:marker val="1"/>
        <c:smooth val="0"/>
        <c:axId val="97256960"/>
        <c:axId val="97258496"/>
      </c:lineChart>
      <c:dateAx>
        <c:axId val="97256960"/>
        <c:scaling>
          <c:orientation val="minMax"/>
        </c:scaling>
        <c:delete val="1"/>
        <c:axPos val="b"/>
        <c:numFmt formatCode="ge" sourceLinked="1"/>
        <c:majorTickMark val="none"/>
        <c:minorTickMark val="none"/>
        <c:tickLblPos val="none"/>
        <c:crossAx val="97258496"/>
        <c:crosses val="autoZero"/>
        <c:auto val="1"/>
        <c:lblOffset val="100"/>
        <c:baseTimeUnit val="years"/>
      </c:dateAx>
      <c:valAx>
        <c:axId val="97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5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200.27</c:v>
                </c:pt>
                <c:pt idx="1">
                  <c:v>200.37</c:v>
                </c:pt>
                <c:pt idx="2">
                  <c:v>250.43</c:v>
                </c:pt>
                <c:pt idx="3">
                  <c:v>196.18</c:v>
                </c:pt>
                <c:pt idx="4">
                  <c:v>66.62</c:v>
                </c:pt>
              </c:numCache>
            </c:numRef>
          </c:val>
        </c:ser>
        <c:dLbls>
          <c:showLegendKey val="0"/>
          <c:showVal val="0"/>
          <c:showCatName val="0"/>
          <c:showSerName val="0"/>
          <c:showPercent val="0"/>
          <c:showBubbleSize val="0"/>
        </c:dLbls>
        <c:gapWidth val="150"/>
        <c:axId val="97316864"/>
        <c:axId val="9731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211.52</c:v>
                </c:pt>
                <c:pt idx="1">
                  <c:v>191.62</c:v>
                </c:pt>
                <c:pt idx="2">
                  <c:v>184.15</c:v>
                </c:pt>
                <c:pt idx="3">
                  <c:v>205.35</c:v>
                </c:pt>
                <c:pt idx="4">
                  <c:v>52.63</c:v>
                </c:pt>
              </c:numCache>
            </c:numRef>
          </c:val>
          <c:smooth val="0"/>
        </c:ser>
        <c:dLbls>
          <c:showLegendKey val="0"/>
          <c:showVal val="0"/>
          <c:showCatName val="0"/>
          <c:showSerName val="0"/>
          <c:showPercent val="0"/>
          <c:showBubbleSize val="0"/>
        </c:dLbls>
        <c:marker val="1"/>
        <c:smooth val="0"/>
        <c:axId val="97316864"/>
        <c:axId val="97318400"/>
      </c:lineChart>
      <c:dateAx>
        <c:axId val="97316864"/>
        <c:scaling>
          <c:orientation val="minMax"/>
        </c:scaling>
        <c:delete val="1"/>
        <c:axPos val="b"/>
        <c:numFmt formatCode="ge" sourceLinked="1"/>
        <c:majorTickMark val="none"/>
        <c:minorTickMark val="none"/>
        <c:tickLblPos val="none"/>
        <c:crossAx val="97318400"/>
        <c:crosses val="autoZero"/>
        <c:auto val="1"/>
        <c:lblOffset val="100"/>
        <c:baseTimeUnit val="years"/>
      </c:dateAx>
      <c:valAx>
        <c:axId val="9731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1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681.11</c:v>
                </c:pt>
                <c:pt idx="1">
                  <c:v>688.52</c:v>
                </c:pt>
                <c:pt idx="2">
                  <c:v>658.98</c:v>
                </c:pt>
                <c:pt idx="3">
                  <c:v>642.61</c:v>
                </c:pt>
                <c:pt idx="4">
                  <c:v>732.23</c:v>
                </c:pt>
              </c:numCache>
            </c:numRef>
          </c:val>
        </c:ser>
        <c:dLbls>
          <c:showLegendKey val="0"/>
          <c:showVal val="0"/>
          <c:showCatName val="0"/>
          <c:showSerName val="0"/>
          <c:showPercent val="0"/>
          <c:showBubbleSize val="0"/>
        </c:dLbls>
        <c:gapWidth val="150"/>
        <c:axId val="97436032"/>
        <c:axId val="9743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934.38</c:v>
                </c:pt>
                <c:pt idx="1">
                  <c:v>959.1</c:v>
                </c:pt>
                <c:pt idx="2">
                  <c:v>941.18</c:v>
                </c:pt>
                <c:pt idx="3">
                  <c:v>893.45</c:v>
                </c:pt>
                <c:pt idx="4">
                  <c:v>843.57</c:v>
                </c:pt>
              </c:numCache>
            </c:numRef>
          </c:val>
          <c:smooth val="0"/>
        </c:ser>
        <c:dLbls>
          <c:showLegendKey val="0"/>
          <c:showVal val="0"/>
          <c:showCatName val="0"/>
          <c:showSerName val="0"/>
          <c:showPercent val="0"/>
          <c:showBubbleSize val="0"/>
        </c:dLbls>
        <c:marker val="1"/>
        <c:smooth val="0"/>
        <c:axId val="97436032"/>
        <c:axId val="97437568"/>
      </c:lineChart>
      <c:dateAx>
        <c:axId val="97436032"/>
        <c:scaling>
          <c:orientation val="minMax"/>
        </c:scaling>
        <c:delete val="1"/>
        <c:axPos val="b"/>
        <c:numFmt formatCode="ge" sourceLinked="1"/>
        <c:majorTickMark val="none"/>
        <c:minorTickMark val="none"/>
        <c:tickLblPos val="none"/>
        <c:crossAx val="97437568"/>
        <c:crosses val="autoZero"/>
        <c:auto val="1"/>
        <c:lblOffset val="100"/>
        <c:baseTimeUnit val="years"/>
      </c:dateAx>
      <c:valAx>
        <c:axId val="9743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3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96.68</c:v>
                </c:pt>
                <c:pt idx="1">
                  <c:v>89.76</c:v>
                </c:pt>
                <c:pt idx="2">
                  <c:v>93.47</c:v>
                </c:pt>
                <c:pt idx="3">
                  <c:v>91.68</c:v>
                </c:pt>
                <c:pt idx="4">
                  <c:v>84.6</c:v>
                </c:pt>
              </c:numCache>
            </c:numRef>
          </c:val>
        </c:ser>
        <c:dLbls>
          <c:showLegendKey val="0"/>
          <c:showVal val="0"/>
          <c:showCatName val="0"/>
          <c:showSerName val="0"/>
          <c:showPercent val="0"/>
          <c:showBubbleSize val="0"/>
        </c:dLbls>
        <c:gapWidth val="150"/>
        <c:axId val="97537024"/>
        <c:axId val="9755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93.53</c:v>
                </c:pt>
                <c:pt idx="2">
                  <c:v>93.55</c:v>
                </c:pt>
                <c:pt idx="3">
                  <c:v>95.24</c:v>
                </c:pt>
                <c:pt idx="4">
                  <c:v>99.86</c:v>
                </c:pt>
              </c:numCache>
            </c:numRef>
          </c:val>
          <c:smooth val="0"/>
        </c:ser>
        <c:dLbls>
          <c:showLegendKey val="0"/>
          <c:showVal val="0"/>
          <c:showCatName val="0"/>
          <c:showSerName val="0"/>
          <c:showPercent val="0"/>
          <c:showBubbleSize val="0"/>
        </c:dLbls>
        <c:marker val="1"/>
        <c:smooth val="0"/>
        <c:axId val="97537024"/>
        <c:axId val="97559296"/>
      </c:lineChart>
      <c:dateAx>
        <c:axId val="97537024"/>
        <c:scaling>
          <c:orientation val="minMax"/>
        </c:scaling>
        <c:delete val="1"/>
        <c:axPos val="b"/>
        <c:numFmt formatCode="ge" sourceLinked="1"/>
        <c:majorTickMark val="none"/>
        <c:minorTickMark val="none"/>
        <c:tickLblPos val="none"/>
        <c:crossAx val="97559296"/>
        <c:crosses val="autoZero"/>
        <c:auto val="1"/>
        <c:lblOffset val="100"/>
        <c:baseTimeUnit val="years"/>
      </c:dateAx>
      <c:valAx>
        <c:axId val="9755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3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138.28</c:v>
                </c:pt>
                <c:pt idx="1">
                  <c:v>148.54</c:v>
                </c:pt>
                <c:pt idx="2">
                  <c:v>142.49</c:v>
                </c:pt>
                <c:pt idx="3">
                  <c:v>145.16</c:v>
                </c:pt>
                <c:pt idx="4">
                  <c:v>156.76</c:v>
                </c:pt>
              </c:numCache>
            </c:numRef>
          </c:val>
        </c:ser>
        <c:dLbls>
          <c:showLegendKey val="0"/>
          <c:showVal val="0"/>
          <c:showCatName val="0"/>
          <c:showSerName val="0"/>
          <c:showPercent val="0"/>
          <c:showBubbleSize val="0"/>
        </c:dLbls>
        <c:gapWidth val="150"/>
        <c:axId val="97586176"/>
        <c:axId val="9760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153.69</c:v>
                </c:pt>
                <c:pt idx="1">
                  <c:v>152.28</c:v>
                </c:pt>
                <c:pt idx="2">
                  <c:v>153.24</c:v>
                </c:pt>
                <c:pt idx="3">
                  <c:v>150.75</c:v>
                </c:pt>
                <c:pt idx="4">
                  <c:v>147.29</c:v>
                </c:pt>
              </c:numCache>
            </c:numRef>
          </c:val>
          <c:smooth val="0"/>
        </c:ser>
        <c:dLbls>
          <c:showLegendKey val="0"/>
          <c:showVal val="0"/>
          <c:showCatName val="0"/>
          <c:showSerName val="0"/>
          <c:showPercent val="0"/>
          <c:showBubbleSize val="0"/>
        </c:dLbls>
        <c:marker val="1"/>
        <c:smooth val="0"/>
        <c:axId val="97586176"/>
        <c:axId val="97600256"/>
      </c:lineChart>
      <c:dateAx>
        <c:axId val="97586176"/>
        <c:scaling>
          <c:orientation val="minMax"/>
        </c:scaling>
        <c:delete val="1"/>
        <c:axPos val="b"/>
        <c:numFmt formatCode="ge" sourceLinked="1"/>
        <c:majorTickMark val="none"/>
        <c:minorTickMark val="none"/>
        <c:tickLblPos val="none"/>
        <c:crossAx val="97600256"/>
        <c:crosses val="autoZero"/>
        <c:auto val="1"/>
        <c:lblOffset val="100"/>
        <c:baseTimeUnit val="years"/>
      </c:dateAx>
      <c:valAx>
        <c:axId val="9760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8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愛知県　豊橋市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Ac1</v>
      </c>
      <c r="X8" s="46"/>
      <c r="Y8" s="46"/>
      <c r="Z8" s="46"/>
      <c r="AA8" s="46"/>
      <c r="AB8" s="46"/>
      <c r="AC8" s="46"/>
      <c r="AD8" s="3"/>
      <c r="AE8" s="3"/>
      <c r="AF8" s="3"/>
      <c r="AG8" s="3"/>
      <c r="AH8" s="3"/>
      <c r="AI8" s="3"/>
      <c r="AJ8" s="3"/>
      <c r="AK8" s="3"/>
      <c r="AL8" s="47">
        <f>データ!R6</f>
        <v>378890</v>
      </c>
      <c r="AM8" s="47"/>
      <c r="AN8" s="47"/>
      <c r="AO8" s="47"/>
      <c r="AP8" s="47"/>
      <c r="AQ8" s="47"/>
      <c r="AR8" s="47"/>
      <c r="AS8" s="47"/>
      <c r="AT8" s="43">
        <f>データ!S6</f>
        <v>261.86</v>
      </c>
      <c r="AU8" s="43"/>
      <c r="AV8" s="43"/>
      <c r="AW8" s="43"/>
      <c r="AX8" s="43"/>
      <c r="AY8" s="43"/>
      <c r="AZ8" s="43"/>
      <c r="BA8" s="43"/>
      <c r="BB8" s="43">
        <f>データ!T6</f>
        <v>1446.92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66.37</v>
      </c>
      <c r="J10" s="43"/>
      <c r="K10" s="43"/>
      <c r="L10" s="43"/>
      <c r="M10" s="43"/>
      <c r="N10" s="43"/>
      <c r="O10" s="43"/>
      <c r="P10" s="43">
        <f>データ!O6</f>
        <v>71.16</v>
      </c>
      <c r="Q10" s="43"/>
      <c r="R10" s="43"/>
      <c r="S10" s="43"/>
      <c r="T10" s="43"/>
      <c r="U10" s="43"/>
      <c r="V10" s="43"/>
      <c r="W10" s="43">
        <f>データ!P6</f>
        <v>77.08</v>
      </c>
      <c r="X10" s="43"/>
      <c r="Y10" s="43"/>
      <c r="Z10" s="43"/>
      <c r="AA10" s="43"/>
      <c r="AB10" s="43"/>
      <c r="AC10" s="43"/>
      <c r="AD10" s="47">
        <f>データ!Q6</f>
        <v>1911</v>
      </c>
      <c r="AE10" s="47"/>
      <c r="AF10" s="47"/>
      <c r="AG10" s="47"/>
      <c r="AH10" s="47"/>
      <c r="AI10" s="47"/>
      <c r="AJ10" s="47"/>
      <c r="AK10" s="2"/>
      <c r="AL10" s="47">
        <f>データ!U6</f>
        <v>268939</v>
      </c>
      <c r="AM10" s="47"/>
      <c r="AN10" s="47"/>
      <c r="AO10" s="47"/>
      <c r="AP10" s="47"/>
      <c r="AQ10" s="47"/>
      <c r="AR10" s="47"/>
      <c r="AS10" s="47"/>
      <c r="AT10" s="43">
        <f>データ!V6</f>
        <v>44.06</v>
      </c>
      <c r="AU10" s="43"/>
      <c r="AV10" s="43"/>
      <c r="AW10" s="43"/>
      <c r="AX10" s="43"/>
      <c r="AY10" s="43"/>
      <c r="AZ10" s="43"/>
      <c r="BA10" s="43"/>
      <c r="BB10" s="43">
        <f>データ!W6</f>
        <v>6103.93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232017</v>
      </c>
      <c r="D6" s="31">
        <f t="shared" si="3"/>
        <v>46</v>
      </c>
      <c r="E6" s="31">
        <f t="shared" si="3"/>
        <v>17</v>
      </c>
      <c r="F6" s="31">
        <f t="shared" si="3"/>
        <v>1</v>
      </c>
      <c r="G6" s="31">
        <f t="shared" si="3"/>
        <v>0</v>
      </c>
      <c r="H6" s="31" t="str">
        <f t="shared" si="3"/>
        <v>愛知県　豊橋市</v>
      </c>
      <c r="I6" s="31" t="str">
        <f t="shared" si="3"/>
        <v>法適用</v>
      </c>
      <c r="J6" s="31" t="str">
        <f t="shared" si="3"/>
        <v>下水道事業</v>
      </c>
      <c r="K6" s="31" t="str">
        <f t="shared" si="3"/>
        <v>公共下水道</v>
      </c>
      <c r="L6" s="31" t="str">
        <f t="shared" si="3"/>
        <v>Ac1</v>
      </c>
      <c r="M6" s="32" t="str">
        <f t="shared" si="3"/>
        <v>-</v>
      </c>
      <c r="N6" s="32">
        <f t="shared" si="3"/>
        <v>66.37</v>
      </c>
      <c r="O6" s="32">
        <f t="shared" si="3"/>
        <v>71.16</v>
      </c>
      <c r="P6" s="32">
        <f t="shared" si="3"/>
        <v>77.08</v>
      </c>
      <c r="Q6" s="32">
        <f t="shared" si="3"/>
        <v>1911</v>
      </c>
      <c r="R6" s="32">
        <f t="shared" si="3"/>
        <v>378890</v>
      </c>
      <c r="S6" s="32">
        <f t="shared" si="3"/>
        <v>261.86</v>
      </c>
      <c r="T6" s="32">
        <f t="shared" si="3"/>
        <v>1446.92</v>
      </c>
      <c r="U6" s="32">
        <f t="shared" si="3"/>
        <v>268939</v>
      </c>
      <c r="V6" s="32">
        <f t="shared" si="3"/>
        <v>44.06</v>
      </c>
      <c r="W6" s="32">
        <f t="shared" si="3"/>
        <v>6103.93</v>
      </c>
      <c r="X6" s="33">
        <f>IF(X7="",NA(),X7)</f>
        <v>104.08</v>
      </c>
      <c r="Y6" s="33">
        <f t="shared" ref="Y6:AG6" si="4">IF(Y7="",NA(),Y7)</f>
        <v>98.65</v>
      </c>
      <c r="Z6" s="33">
        <f t="shared" si="4"/>
        <v>100.03</v>
      </c>
      <c r="AA6" s="33">
        <f t="shared" si="4"/>
        <v>99.31</v>
      </c>
      <c r="AB6" s="33">
        <f t="shared" si="4"/>
        <v>100.94</v>
      </c>
      <c r="AC6" s="33">
        <f t="shared" si="4"/>
        <v>103.04</v>
      </c>
      <c r="AD6" s="33">
        <f t="shared" si="4"/>
        <v>103.11</v>
      </c>
      <c r="AE6" s="33">
        <f t="shared" si="4"/>
        <v>102.74</v>
      </c>
      <c r="AF6" s="33">
        <f t="shared" si="4"/>
        <v>103.51</v>
      </c>
      <c r="AG6" s="33">
        <f t="shared" si="4"/>
        <v>105.47</v>
      </c>
      <c r="AH6" s="32" t="str">
        <f>IF(AH7="","",IF(AH7="-","【-】","【"&amp;SUBSTITUTE(TEXT(AH7,"#,##0.00"),"-","△")&amp;"】"))</f>
        <v>【107.74】</v>
      </c>
      <c r="AI6" s="32">
        <f>IF(AI7="",NA(),AI7)</f>
        <v>0</v>
      </c>
      <c r="AJ6" s="32">
        <f t="shared" ref="AJ6:AR6" si="5">IF(AJ7="",NA(),AJ7)</f>
        <v>0</v>
      </c>
      <c r="AK6" s="32">
        <f t="shared" si="5"/>
        <v>0</v>
      </c>
      <c r="AL6" s="32">
        <f t="shared" si="5"/>
        <v>0</v>
      </c>
      <c r="AM6" s="32">
        <f t="shared" si="5"/>
        <v>0</v>
      </c>
      <c r="AN6" s="33">
        <f t="shared" si="5"/>
        <v>13.66</v>
      </c>
      <c r="AO6" s="33">
        <f t="shared" si="5"/>
        <v>14.03</v>
      </c>
      <c r="AP6" s="33">
        <f t="shared" si="5"/>
        <v>15.05</v>
      </c>
      <c r="AQ6" s="33">
        <f t="shared" si="5"/>
        <v>11.76</v>
      </c>
      <c r="AR6" s="33">
        <f t="shared" si="5"/>
        <v>13.3</v>
      </c>
      <c r="AS6" s="32" t="str">
        <f>IF(AS7="","",IF(AS7="-","【-】","【"&amp;SUBSTITUTE(TEXT(AS7,"#,##0.00"),"-","△")&amp;"】"))</f>
        <v>【4.71】</v>
      </c>
      <c r="AT6" s="33">
        <f>IF(AT7="",NA(),AT7)</f>
        <v>200.27</v>
      </c>
      <c r="AU6" s="33">
        <f t="shared" ref="AU6:BC6" si="6">IF(AU7="",NA(),AU7)</f>
        <v>200.37</v>
      </c>
      <c r="AV6" s="33">
        <f t="shared" si="6"/>
        <v>250.43</v>
      </c>
      <c r="AW6" s="33">
        <f t="shared" si="6"/>
        <v>196.18</v>
      </c>
      <c r="AX6" s="33">
        <f t="shared" si="6"/>
        <v>66.62</v>
      </c>
      <c r="AY6" s="33">
        <f t="shared" si="6"/>
        <v>211.52</v>
      </c>
      <c r="AZ6" s="33">
        <f t="shared" si="6"/>
        <v>191.62</v>
      </c>
      <c r="BA6" s="33">
        <f t="shared" si="6"/>
        <v>184.15</v>
      </c>
      <c r="BB6" s="33">
        <f t="shared" si="6"/>
        <v>205.35</v>
      </c>
      <c r="BC6" s="33">
        <f t="shared" si="6"/>
        <v>52.63</v>
      </c>
      <c r="BD6" s="32" t="str">
        <f>IF(BD7="","",IF(BD7="-","【-】","【"&amp;SUBSTITUTE(TEXT(BD7,"#,##0.00"),"-","△")&amp;"】"))</f>
        <v>【56.46】</v>
      </c>
      <c r="BE6" s="33">
        <f>IF(BE7="",NA(),BE7)</f>
        <v>681.11</v>
      </c>
      <c r="BF6" s="33">
        <f t="shared" ref="BF6:BN6" si="7">IF(BF7="",NA(),BF7)</f>
        <v>688.52</v>
      </c>
      <c r="BG6" s="33">
        <f t="shared" si="7"/>
        <v>658.98</v>
      </c>
      <c r="BH6" s="33">
        <f t="shared" si="7"/>
        <v>642.61</v>
      </c>
      <c r="BI6" s="33">
        <f t="shared" si="7"/>
        <v>732.23</v>
      </c>
      <c r="BJ6" s="33">
        <f t="shared" si="7"/>
        <v>934.38</v>
      </c>
      <c r="BK6" s="33">
        <f t="shared" si="7"/>
        <v>959.1</v>
      </c>
      <c r="BL6" s="33">
        <f t="shared" si="7"/>
        <v>941.18</v>
      </c>
      <c r="BM6" s="33">
        <f t="shared" si="7"/>
        <v>893.45</v>
      </c>
      <c r="BN6" s="33">
        <f t="shared" si="7"/>
        <v>843.57</v>
      </c>
      <c r="BO6" s="32" t="str">
        <f>IF(BO7="","",IF(BO7="-","【-】","【"&amp;SUBSTITUTE(TEXT(BO7,"#,##0.00"),"-","△")&amp;"】"))</f>
        <v>【776.35】</v>
      </c>
      <c r="BP6" s="33">
        <f>IF(BP7="",NA(),BP7)</f>
        <v>96.68</v>
      </c>
      <c r="BQ6" s="33">
        <f t="shared" ref="BQ6:BY6" si="8">IF(BQ7="",NA(),BQ7)</f>
        <v>89.76</v>
      </c>
      <c r="BR6" s="33">
        <f t="shared" si="8"/>
        <v>93.47</v>
      </c>
      <c r="BS6" s="33">
        <f t="shared" si="8"/>
        <v>91.68</v>
      </c>
      <c r="BT6" s="33">
        <f t="shared" si="8"/>
        <v>84.6</v>
      </c>
      <c r="BU6" s="33">
        <f t="shared" si="8"/>
        <v>92.76</v>
      </c>
      <c r="BV6" s="33">
        <f t="shared" si="8"/>
        <v>93.53</v>
      </c>
      <c r="BW6" s="33">
        <f t="shared" si="8"/>
        <v>93.55</v>
      </c>
      <c r="BX6" s="33">
        <f t="shared" si="8"/>
        <v>95.24</v>
      </c>
      <c r="BY6" s="33">
        <f t="shared" si="8"/>
        <v>99.86</v>
      </c>
      <c r="BZ6" s="32" t="str">
        <f>IF(BZ7="","",IF(BZ7="-","【-】","【"&amp;SUBSTITUTE(TEXT(BZ7,"#,##0.00"),"-","△")&amp;"】"))</f>
        <v>【96.57】</v>
      </c>
      <c r="CA6" s="33">
        <f>IF(CA7="",NA(),CA7)</f>
        <v>138.28</v>
      </c>
      <c r="CB6" s="33">
        <f t="shared" ref="CB6:CJ6" si="9">IF(CB7="",NA(),CB7)</f>
        <v>148.54</v>
      </c>
      <c r="CC6" s="33">
        <f t="shared" si="9"/>
        <v>142.49</v>
      </c>
      <c r="CD6" s="33">
        <f t="shared" si="9"/>
        <v>145.16</v>
      </c>
      <c r="CE6" s="33">
        <f t="shared" si="9"/>
        <v>156.76</v>
      </c>
      <c r="CF6" s="33">
        <f t="shared" si="9"/>
        <v>153.69</v>
      </c>
      <c r="CG6" s="33">
        <f t="shared" si="9"/>
        <v>152.28</v>
      </c>
      <c r="CH6" s="33">
        <f t="shared" si="9"/>
        <v>153.24</v>
      </c>
      <c r="CI6" s="33">
        <f t="shared" si="9"/>
        <v>150.75</v>
      </c>
      <c r="CJ6" s="33">
        <f t="shared" si="9"/>
        <v>147.29</v>
      </c>
      <c r="CK6" s="32" t="str">
        <f>IF(CK7="","",IF(CK7="-","【-】","【"&amp;SUBSTITUTE(TEXT(CK7,"#,##0.00"),"-","△")&amp;"】"))</f>
        <v>【142.28】</v>
      </c>
      <c r="CL6" s="33">
        <f>IF(CL7="",NA(),CL7)</f>
        <v>53.78</v>
      </c>
      <c r="CM6" s="33">
        <f t="shared" ref="CM6:CU6" si="10">IF(CM7="",NA(),CM7)</f>
        <v>54.35</v>
      </c>
      <c r="CN6" s="33">
        <f t="shared" si="10"/>
        <v>52.2</v>
      </c>
      <c r="CO6" s="33">
        <f t="shared" si="10"/>
        <v>51.63</v>
      </c>
      <c r="CP6" s="33">
        <f t="shared" si="10"/>
        <v>52.93</v>
      </c>
      <c r="CQ6" s="33">
        <f t="shared" si="10"/>
        <v>62.05</v>
      </c>
      <c r="CR6" s="33">
        <f t="shared" si="10"/>
        <v>61.64</v>
      </c>
      <c r="CS6" s="33">
        <f t="shared" si="10"/>
        <v>61.73</v>
      </c>
      <c r="CT6" s="33">
        <f t="shared" si="10"/>
        <v>61.1</v>
      </c>
      <c r="CU6" s="33">
        <f t="shared" si="10"/>
        <v>61.03</v>
      </c>
      <c r="CV6" s="32" t="str">
        <f>IF(CV7="","",IF(CV7="-","【-】","【"&amp;SUBSTITUTE(TEXT(CV7,"#,##0.00"),"-","△")&amp;"】"))</f>
        <v>【60.35】</v>
      </c>
      <c r="CW6" s="33">
        <f>IF(CW7="",NA(),CW7)</f>
        <v>96.24</v>
      </c>
      <c r="CX6" s="33">
        <f t="shared" ref="CX6:DF6" si="11">IF(CX7="",NA(),CX7)</f>
        <v>96.37</v>
      </c>
      <c r="CY6" s="33">
        <f t="shared" si="11"/>
        <v>96.2</v>
      </c>
      <c r="CZ6" s="33">
        <f t="shared" si="11"/>
        <v>96.45</v>
      </c>
      <c r="DA6" s="33">
        <f t="shared" si="11"/>
        <v>96.66</v>
      </c>
      <c r="DB6" s="33">
        <f t="shared" si="11"/>
        <v>92.76</v>
      </c>
      <c r="DC6" s="33">
        <f t="shared" si="11"/>
        <v>93.1</v>
      </c>
      <c r="DD6" s="33">
        <f t="shared" si="11"/>
        <v>93.1</v>
      </c>
      <c r="DE6" s="33">
        <f t="shared" si="11"/>
        <v>93.47</v>
      </c>
      <c r="DF6" s="33">
        <f t="shared" si="11"/>
        <v>93.83</v>
      </c>
      <c r="DG6" s="32" t="str">
        <f>IF(DG7="","",IF(DG7="-","【-】","【"&amp;SUBSTITUTE(TEXT(DG7,"#,##0.00"),"-","△")&amp;"】"))</f>
        <v>【94.57】</v>
      </c>
      <c r="DH6" s="33">
        <f>IF(DH7="",NA(),DH7)</f>
        <v>23.99</v>
      </c>
      <c r="DI6" s="33">
        <f t="shared" ref="DI6:DQ6" si="12">IF(DI7="",NA(),DI7)</f>
        <v>25.08</v>
      </c>
      <c r="DJ6" s="33">
        <f t="shared" si="12"/>
        <v>26.16</v>
      </c>
      <c r="DK6" s="33">
        <f t="shared" si="12"/>
        <v>27.22</v>
      </c>
      <c r="DL6" s="33">
        <f t="shared" si="12"/>
        <v>44.58</v>
      </c>
      <c r="DM6" s="33">
        <f t="shared" si="12"/>
        <v>13.59</v>
      </c>
      <c r="DN6" s="33">
        <f t="shared" si="12"/>
        <v>14.17</v>
      </c>
      <c r="DO6" s="33">
        <f t="shared" si="12"/>
        <v>15.36</v>
      </c>
      <c r="DP6" s="33">
        <f t="shared" si="12"/>
        <v>16.57</v>
      </c>
      <c r="DQ6" s="33">
        <f t="shared" si="12"/>
        <v>28.06</v>
      </c>
      <c r="DR6" s="32" t="str">
        <f>IF(DR7="","",IF(DR7="-","【-】","【"&amp;SUBSTITUTE(TEXT(DR7,"#,##0.00"),"-","△")&amp;"】"))</f>
        <v>【36.27】</v>
      </c>
      <c r="DS6" s="33">
        <f>IF(DS7="",NA(),DS7)</f>
        <v>10.119999999999999</v>
      </c>
      <c r="DT6" s="33">
        <f t="shared" ref="DT6:EB6" si="13">IF(DT7="",NA(),DT7)</f>
        <v>10.050000000000001</v>
      </c>
      <c r="DU6" s="33">
        <f t="shared" si="13"/>
        <v>10.06</v>
      </c>
      <c r="DV6" s="33">
        <f t="shared" si="13"/>
        <v>10.01</v>
      </c>
      <c r="DW6" s="33">
        <f t="shared" si="13"/>
        <v>10.28</v>
      </c>
      <c r="DX6" s="33">
        <f t="shared" si="13"/>
        <v>1.86</v>
      </c>
      <c r="DY6" s="33">
        <f t="shared" si="13"/>
        <v>2.36</v>
      </c>
      <c r="DZ6" s="33">
        <f t="shared" si="13"/>
        <v>2.81</v>
      </c>
      <c r="EA6" s="33">
        <f t="shared" si="13"/>
        <v>3.11</v>
      </c>
      <c r="EB6" s="33">
        <f t="shared" si="13"/>
        <v>3.32</v>
      </c>
      <c r="EC6" s="32" t="str">
        <f>IF(EC7="","",IF(EC7="-","【-】","【"&amp;SUBSTITUTE(TEXT(EC7,"#,##0.00"),"-","△")&amp;"】"))</f>
        <v>【4.35】</v>
      </c>
      <c r="ED6" s="33">
        <f>IF(ED7="",NA(),ED7)</f>
        <v>0.04</v>
      </c>
      <c r="EE6" s="33">
        <f t="shared" ref="EE6:EM6" si="14">IF(EE7="",NA(),EE7)</f>
        <v>0.06</v>
      </c>
      <c r="EF6" s="33">
        <f t="shared" si="14"/>
        <v>0.03</v>
      </c>
      <c r="EG6" s="33">
        <f t="shared" si="14"/>
        <v>0.03</v>
      </c>
      <c r="EH6" s="33">
        <f t="shared" si="14"/>
        <v>0.06</v>
      </c>
      <c r="EI6" s="33">
        <f t="shared" si="14"/>
        <v>0.09</v>
      </c>
      <c r="EJ6" s="33">
        <f t="shared" si="14"/>
        <v>0.08</v>
      </c>
      <c r="EK6" s="33">
        <f t="shared" si="14"/>
        <v>0.1</v>
      </c>
      <c r="EL6" s="33">
        <f t="shared" si="14"/>
        <v>0.1</v>
      </c>
      <c r="EM6" s="33">
        <f t="shared" si="14"/>
        <v>0.11</v>
      </c>
      <c r="EN6" s="32" t="str">
        <f>IF(EN7="","",IF(EN7="-","【-】","【"&amp;SUBSTITUTE(TEXT(EN7,"#,##0.00"),"-","△")&amp;"】"))</f>
        <v>【0.17】</v>
      </c>
    </row>
    <row r="7" spans="1:147" s="34" customFormat="1">
      <c r="A7" s="26"/>
      <c r="B7" s="35">
        <v>2014</v>
      </c>
      <c r="C7" s="35">
        <v>232017</v>
      </c>
      <c r="D7" s="35">
        <v>46</v>
      </c>
      <c r="E7" s="35">
        <v>17</v>
      </c>
      <c r="F7" s="35">
        <v>1</v>
      </c>
      <c r="G7" s="35">
        <v>0</v>
      </c>
      <c r="H7" s="35" t="s">
        <v>96</v>
      </c>
      <c r="I7" s="35" t="s">
        <v>97</v>
      </c>
      <c r="J7" s="35" t="s">
        <v>98</v>
      </c>
      <c r="K7" s="35" t="s">
        <v>99</v>
      </c>
      <c r="L7" s="35" t="s">
        <v>100</v>
      </c>
      <c r="M7" s="36" t="s">
        <v>101</v>
      </c>
      <c r="N7" s="36">
        <v>66.37</v>
      </c>
      <c r="O7" s="36">
        <v>71.16</v>
      </c>
      <c r="P7" s="36">
        <v>77.08</v>
      </c>
      <c r="Q7" s="36">
        <v>1911</v>
      </c>
      <c r="R7" s="36">
        <v>378890</v>
      </c>
      <c r="S7" s="36">
        <v>261.86</v>
      </c>
      <c r="T7" s="36">
        <v>1446.92</v>
      </c>
      <c r="U7" s="36">
        <v>268939</v>
      </c>
      <c r="V7" s="36">
        <v>44.06</v>
      </c>
      <c r="W7" s="36">
        <v>6103.93</v>
      </c>
      <c r="X7" s="36">
        <v>104.08</v>
      </c>
      <c r="Y7" s="36">
        <v>98.65</v>
      </c>
      <c r="Z7" s="36">
        <v>100.03</v>
      </c>
      <c r="AA7" s="36">
        <v>99.31</v>
      </c>
      <c r="AB7" s="36">
        <v>100.94</v>
      </c>
      <c r="AC7" s="36">
        <v>103.04</v>
      </c>
      <c r="AD7" s="36">
        <v>103.11</v>
      </c>
      <c r="AE7" s="36">
        <v>102.74</v>
      </c>
      <c r="AF7" s="36">
        <v>103.51</v>
      </c>
      <c r="AG7" s="36">
        <v>105.47</v>
      </c>
      <c r="AH7" s="36">
        <v>107.74</v>
      </c>
      <c r="AI7" s="36">
        <v>0</v>
      </c>
      <c r="AJ7" s="36">
        <v>0</v>
      </c>
      <c r="AK7" s="36">
        <v>0</v>
      </c>
      <c r="AL7" s="36">
        <v>0</v>
      </c>
      <c r="AM7" s="36">
        <v>0</v>
      </c>
      <c r="AN7" s="36">
        <v>13.66</v>
      </c>
      <c r="AO7" s="36">
        <v>14.03</v>
      </c>
      <c r="AP7" s="36">
        <v>15.05</v>
      </c>
      <c r="AQ7" s="36">
        <v>11.76</v>
      </c>
      <c r="AR7" s="36">
        <v>13.3</v>
      </c>
      <c r="AS7" s="36">
        <v>4.71</v>
      </c>
      <c r="AT7" s="36">
        <v>200.27</v>
      </c>
      <c r="AU7" s="36">
        <v>200.37</v>
      </c>
      <c r="AV7" s="36">
        <v>250.43</v>
      </c>
      <c r="AW7" s="36">
        <v>196.18</v>
      </c>
      <c r="AX7" s="36">
        <v>66.62</v>
      </c>
      <c r="AY7" s="36">
        <v>211.52</v>
      </c>
      <c r="AZ7" s="36">
        <v>191.62</v>
      </c>
      <c r="BA7" s="36">
        <v>184.15</v>
      </c>
      <c r="BB7" s="36">
        <v>205.35</v>
      </c>
      <c r="BC7" s="36">
        <v>52.63</v>
      </c>
      <c r="BD7" s="36">
        <v>56.46</v>
      </c>
      <c r="BE7" s="36">
        <v>681.11</v>
      </c>
      <c r="BF7" s="36">
        <v>688.52</v>
      </c>
      <c r="BG7" s="36">
        <v>658.98</v>
      </c>
      <c r="BH7" s="36">
        <v>642.61</v>
      </c>
      <c r="BI7" s="36">
        <v>732.23</v>
      </c>
      <c r="BJ7" s="36">
        <v>934.38</v>
      </c>
      <c r="BK7" s="36">
        <v>959.1</v>
      </c>
      <c r="BL7" s="36">
        <v>941.18</v>
      </c>
      <c r="BM7" s="36">
        <v>893.45</v>
      </c>
      <c r="BN7" s="36">
        <v>843.57</v>
      </c>
      <c r="BO7" s="36">
        <v>776.35</v>
      </c>
      <c r="BP7" s="36">
        <v>96.68</v>
      </c>
      <c r="BQ7" s="36">
        <v>89.76</v>
      </c>
      <c r="BR7" s="36">
        <v>93.47</v>
      </c>
      <c r="BS7" s="36">
        <v>91.68</v>
      </c>
      <c r="BT7" s="36">
        <v>84.6</v>
      </c>
      <c r="BU7" s="36">
        <v>92.76</v>
      </c>
      <c r="BV7" s="36">
        <v>93.53</v>
      </c>
      <c r="BW7" s="36">
        <v>93.55</v>
      </c>
      <c r="BX7" s="36">
        <v>95.24</v>
      </c>
      <c r="BY7" s="36">
        <v>99.86</v>
      </c>
      <c r="BZ7" s="36">
        <v>96.57</v>
      </c>
      <c r="CA7" s="36">
        <v>138.28</v>
      </c>
      <c r="CB7" s="36">
        <v>148.54</v>
      </c>
      <c r="CC7" s="36">
        <v>142.49</v>
      </c>
      <c r="CD7" s="36">
        <v>145.16</v>
      </c>
      <c r="CE7" s="36">
        <v>156.76</v>
      </c>
      <c r="CF7" s="36">
        <v>153.69</v>
      </c>
      <c r="CG7" s="36">
        <v>152.28</v>
      </c>
      <c r="CH7" s="36">
        <v>153.24</v>
      </c>
      <c r="CI7" s="36">
        <v>150.75</v>
      </c>
      <c r="CJ7" s="36">
        <v>147.29</v>
      </c>
      <c r="CK7" s="36">
        <v>142.28</v>
      </c>
      <c r="CL7" s="36">
        <v>53.78</v>
      </c>
      <c r="CM7" s="36">
        <v>54.35</v>
      </c>
      <c r="CN7" s="36">
        <v>52.2</v>
      </c>
      <c r="CO7" s="36">
        <v>51.63</v>
      </c>
      <c r="CP7" s="36">
        <v>52.93</v>
      </c>
      <c r="CQ7" s="36">
        <v>62.05</v>
      </c>
      <c r="CR7" s="36">
        <v>61.64</v>
      </c>
      <c r="CS7" s="36">
        <v>61.73</v>
      </c>
      <c r="CT7" s="36">
        <v>61.1</v>
      </c>
      <c r="CU7" s="36">
        <v>61.03</v>
      </c>
      <c r="CV7" s="36">
        <v>60.35</v>
      </c>
      <c r="CW7" s="36">
        <v>96.24</v>
      </c>
      <c r="CX7" s="36">
        <v>96.37</v>
      </c>
      <c r="CY7" s="36">
        <v>96.2</v>
      </c>
      <c r="CZ7" s="36">
        <v>96.45</v>
      </c>
      <c r="DA7" s="36">
        <v>96.66</v>
      </c>
      <c r="DB7" s="36">
        <v>92.76</v>
      </c>
      <c r="DC7" s="36">
        <v>93.1</v>
      </c>
      <c r="DD7" s="36">
        <v>93.1</v>
      </c>
      <c r="DE7" s="36">
        <v>93.47</v>
      </c>
      <c r="DF7" s="36">
        <v>93.83</v>
      </c>
      <c r="DG7" s="36">
        <v>94.57</v>
      </c>
      <c r="DH7" s="36">
        <v>23.99</v>
      </c>
      <c r="DI7" s="36">
        <v>25.08</v>
      </c>
      <c r="DJ7" s="36">
        <v>26.16</v>
      </c>
      <c r="DK7" s="36">
        <v>27.22</v>
      </c>
      <c r="DL7" s="36">
        <v>44.58</v>
      </c>
      <c r="DM7" s="36">
        <v>13.59</v>
      </c>
      <c r="DN7" s="36">
        <v>14.17</v>
      </c>
      <c r="DO7" s="36">
        <v>15.36</v>
      </c>
      <c r="DP7" s="36">
        <v>16.57</v>
      </c>
      <c r="DQ7" s="36">
        <v>28.06</v>
      </c>
      <c r="DR7" s="36">
        <v>36.270000000000003</v>
      </c>
      <c r="DS7" s="36">
        <v>10.119999999999999</v>
      </c>
      <c r="DT7" s="36">
        <v>10.050000000000001</v>
      </c>
      <c r="DU7" s="36">
        <v>10.06</v>
      </c>
      <c r="DV7" s="36">
        <v>10.01</v>
      </c>
      <c r="DW7" s="36">
        <v>10.28</v>
      </c>
      <c r="DX7" s="36">
        <v>1.86</v>
      </c>
      <c r="DY7" s="36">
        <v>2.36</v>
      </c>
      <c r="DZ7" s="36">
        <v>2.81</v>
      </c>
      <c r="EA7" s="36">
        <v>3.11</v>
      </c>
      <c r="EB7" s="36">
        <v>3.32</v>
      </c>
      <c r="EC7" s="36">
        <v>4.3499999999999996</v>
      </c>
      <c r="ED7" s="36">
        <v>0.04</v>
      </c>
      <c r="EE7" s="36">
        <v>0.06</v>
      </c>
      <c r="EF7" s="36">
        <v>0.03</v>
      </c>
      <c r="EG7" s="36">
        <v>0.03</v>
      </c>
      <c r="EH7" s="36">
        <v>0.06</v>
      </c>
      <c r="EI7" s="36">
        <v>0.09</v>
      </c>
      <c r="EJ7" s="36">
        <v>0.08</v>
      </c>
      <c r="EK7" s="36">
        <v>0.1</v>
      </c>
      <c r="EL7" s="36">
        <v>0.1</v>
      </c>
      <c r="EM7" s="36">
        <v>0.11</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2016-02-25T04:14:51Z</cp:lastPrinted>
  <dcterms:created xsi:type="dcterms:W3CDTF">2016-02-03T07:44:15Z</dcterms:created>
  <dcterms:modified xsi:type="dcterms:W3CDTF">2016-02-25T04:14:54Z</dcterms:modified>
  <cp:category/>
</cp:coreProperties>
</file>