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5025" yWindow="-15" windowWidth="5040" windowHeight="267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<sst xmlns="http://schemas.openxmlformats.org/spreadsheetml/2006/main" count="217" uniqueCount="107">
  <si>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</si>
  <si>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</si>
  <si>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</si>
  <si>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</si>
  <si>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</si>
  <si>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</si>
  <si>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</si>
  <si>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</si>
  <si>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</si>
  <si>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</si>
  <si>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</si>
  <si>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</si>
  <si>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</si>
  <si>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</si>
  <si>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</si>
  <si>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</si>
  <si>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</si>
  <si>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</si>
  <si>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</si>
  <si>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</si>
  <si>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</si>
  <si>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</si>
  <si>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</si>
  <si>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</si>
  <si>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</si>
  <si>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</si>
  <si>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</si>
  <si>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</si>
  <si>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</si>
  <si>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</si>
  <si>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</si>
  <si>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</si>
  <si>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</si>
  <si>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</si>
  <si>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</si>
  <si>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</si>
  <si>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</si>
  <si>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</si>
  <si>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</si>
  <si>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</si>
  <si>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</si>
  <si>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</si>
  <si>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</si>
  <si>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</si>
  <si>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</si>
  <si>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</si>
  <si>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</si>
  <si>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</si>
  <si>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</si>
  <si>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</si>
  <si>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</si>
  <si>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</si>
  <si>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</si>
  <si>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</si>
  <si>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</si>
  <si>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</si>
  <si>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</si>
  <si>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</si>
  <si>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</si>
  <si>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</si>
  <si>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</si>
  <si>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</si>
  <si>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</si>
  <si>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</si>
  <si>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</si>
  <si>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</si>
  <si>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</si>
  <si>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</si>
  <si>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</si>
  <si>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</si>
  <si>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</si>
  <si>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</si>
  <si>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</si>
  <si>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</si>
  <si>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</si>
  <si>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</si>
  <si>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</si>
  <si>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</si>
  <si>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</si>
  <si>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</si>
  <si>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</si>
  <si>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</si>
  <si>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</si>
  <si>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</si>
  <si>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</si>
  <si>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</si>
  <si>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</si>
  <si>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</si>
  <si>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</si>
  <si>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</si>
  <si>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</si>
  <si>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</si>
  <si>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</si>
  <si>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半田市</t>
  </si>
  <si>
    <t>法適用</t>
  </si>
  <si>
    <t>水道事業</t>
  </si>
  <si>
    <t>末端給水事業</t>
  </si>
  <si>
    <t>A3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</si>
  <si>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</si>
  <si>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</si>
  <si>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</si>
  <si>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</si>
  <si>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</si>
  <si>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</si>
  <si>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○経常収支比率は、100％以上を維持していますが、今後の施設更新を考慮に入れると、決して高い値とは言えない状況です。
○累積欠損金比率は、過去5年間0％であり、経営は健全です。
○流動比率は、100％以上を維持しています。
○企業債残高は、類似団体に比べて低い水準を保っており、順調に減少しています。
○料金回収率は、100％を超えており、給水原価も類似団体に比べて低い水準ですが、引き続き費用の削減を行っていく必要があります。
○施設利用率及び有収率は、類似団体に比べて高く、効率的であるといえます。
</t>
    <phoneticPr fontId="4"/>
  </si>
  <si>
    <t>○管路経年化率は、類似団体に比べて低い水準を保っていますが、有形固定資産減価償却率については類似団体と同等の値です。
○管路更新率は1％に満たないので、今後積極的な更新投資を行う必要があります。</t>
    <phoneticPr fontId="4"/>
  </si>
  <si>
    <t>○経常収支比率は、100％以上ではありますが、現状の管路更新率の値では資産の老朽化が進み続けてしまうので、必要な更新投資を行っていく必要があります。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</si>
</sst>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1.1499999999999999</c:v>
                </c:pt>
                <c:pt idx="2">
                  <c:v>0.96</c:v>
                </c:pt>
                <c:pt idx="3">
                  <c:v>1.0900000000000001</c:v>
                </c:pt>
                <c:pt idx="4">
                  <c:v>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62848"/>
        <c:axId val="21132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0.9</c:v>
                </c:pt>
                <c:pt idx="1">
                  <c:v>1.01</c:v>
                </c:pt>
                <c:pt idx="2">
                  <c:v>0.88</c:v>
                </c:pt>
                <c:pt idx="3">
                  <c:v>0.85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862848"/>
        <c:axId val="211320192"/>
      </c:lineChart>
      <c:dateAx>
        <c:axId val="21086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320192"/>
        <c:crosses val="autoZero"/>
        <c:auto val="1"/>
        <c:lblOffset val="100"/>
        <c:baseTimeUnit val="years"/>
      </c:dateAx>
      <c:valAx>
        <c:axId val="21132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86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86.58</c:v>
                </c:pt>
                <c:pt idx="1">
                  <c:v>85.76</c:v>
                </c:pt>
                <c:pt idx="2">
                  <c:v>85.93</c:v>
                </c:pt>
                <c:pt idx="3">
                  <c:v>79.88</c:v>
                </c:pt>
                <c:pt idx="4">
                  <c:v>76.84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41952"/>
        <c:axId val="21734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63.12</c:v>
                </c:pt>
                <c:pt idx="1">
                  <c:v>62.81</c:v>
                </c:pt>
                <c:pt idx="2">
                  <c:v>62.5</c:v>
                </c:pt>
                <c:pt idx="3">
                  <c:v>62.45</c:v>
                </c:pt>
                <c:pt idx="4">
                  <c:v>62.12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41952"/>
        <c:axId val="217343872"/>
      </c:lineChart>
      <c:dateAx>
        <c:axId val="21734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343872"/>
        <c:crosses val="autoZero"/>
        <c:auto val="1"/>
        <c:lblOffset val="100"/>
        <c:baseTimeUnit val="years"/>
      </c:dateAx>
      <c:valAx>
        <c:axId val="21734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34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93.45</c:v>
                </c:pt>
                <c:pt idx="1">
                  <c:v>92.85</c:v>
                </c:pt>
                <c:pt idx="2">
                  <c:v>92.48</c:v>
                </c:pt>
                <c:pt idx="3">
                  <c:v>92.33</c:v>
                </c:pt>
                <c:pt idx="4">
                  <c:v>93.07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65888"/>
        <c:axId val="21737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89.45</c:v>
                </c:pt>
                <c:pt idx="2">
                  <c:v>89.62</c:v>
                </c:pt>
                <c:pt idx="3">
                  <c:v>89.76</c:v>
                </c:pt>
                <c:pt idx="4">
                  <c:v>89.45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65888"/>
        <c:axId val="217376256"/>
      </c:lineChart>
      <c:dateAx>
        <c:axId val="21736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376256"/>
        <c:crosses val="autoZero"/>
        <c:auto val="1"/>
        <c:lblOffset val="100"/>
        <c:baseTimeUnit val="years"/>
      </c:dateAx>
      <c:valAx>
        <c:axId val="21737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36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104.27</c:v>
                </c:pt>
                <c:pt idx="1">
                  <c:v>102.3</c:v>
                </c:pt>
                <c:pt idx="2">
                  <c:v>107.4</c:v>
                </c:pt>
                <c:pt idx="3">
                  <c:v>109.25</c:v>
                </c:pt>
                <c:pt idx="4">
                  <c:v>116.81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60000"/>
        <c:axId val="21697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109.88</c:v>
                </c:pt>
                <c:pt idx="1">
                  <c:v>107.74</c:v>
                </c:pt>
                <c:pt idx="2">
                  <c:v>107.91</c:v>
                </c:pt>
                <c:pt idx="3">
                  <c:v>108.44</c:v>
                </c:pt>
                <c:pt idx="4">
                  <c:v>113.11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60000"/>
        <c:axId val="216974464"/>
      </c:lineChart>
      <c:dateAx>
        <c:axId val="21696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974464"/>
        <c:crosses val="autoZero"/>
        <c:auto val="1"/>
        <c:lblOffset val="100"/>
        <c:baseTimeUnit val="years"/>
      </c:dateAx>
      <c:valAx>
        <c:axId val="21697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96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42.06</c:v>
                </c:pt>
                <c:pt idx="1">
                  <c:v>42.72</c:v>
                </c:pt>
                <c:pt idx="2">
                  <c:v>43.61</c:v>
                </c:pt>
                <c:pt idx="3">
                  <c:v>44.57</c:v>
                </c:pt>
                <c:pt idx="4">
                  <c:v>44.31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742528"/>
        <c:axId val="21675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38.29</c:v>
                </c:pt>
                <c:pt idx="1">
                  <c:v>39.159999999999997</c:v>
                </c:pt>
                <c:pt idx="2">
                  <c:v>40.21</c:v>
                </c:pt>
                <c:pt idx="3">
                  <c:v>41.12</c:v>
                </c:pt>
                <c:pt idx="4">
                  <c:v>44.91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742528"/>
        <c:axId val="216756992"/>
      </c:lineChart>
      <c:dateAx>
        <c:axId val="21674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756992"/>
        <c:crosses val="autoZero"/>
        <c:auto val="1"/>
        <c:lblOffset val="100"/>
        <c:baseTimeUnit val="years"/>
      </c:dateAx>
      <c:valAx>
        <c:axId val="21675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74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3.08</c:v>
                </c:pt>
                <c:pt idx="1">
                  <c:v>2.5099999999999998</c:v>
                </c:pt>
                <c:pt idx="2">
                  <c:v>4</c:v>
                </c:pt>
                <c:pt idx="3">
                  <c:v>4.25</c:v>
                </c:pt>
                <c:pt idx="4">
                  <c:v>3.82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791296"/>
        <c:axId val="21679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7.87</c:v>
                </c:pt>
                <c:pt idx="1">
                  <c:v>9.14</c:v>
                </c:pt>
                <c:pt idx="2">
                  <c:v>10.19</c:v>
                </c:pt>
                <c:pt idx="3">
                  <c:v>10.9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791296"/>
        <c:axId val="216793472"/>
      </c:lineChart>
      <c:dateAx>
        <c:axId val="21679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793472"/>
        <c:crosses val="autoZero"/>
        <c:auto val="1"/>
        <c:lblOffset val="100"/>
        <c:baseTimeUnit val="years"/>
      </c:dateAx>
      <c:valAx>
        <c:axId val="21679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79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27776"/>
        <c:axId val="21683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1.1399999999999999</c:v>
                </c:pt>
                <c:pt idx="1">
                  <c:v>0.45</c:v>
                </c:pt>
                <c:pt idx="2">
                  <c:v>0.57999999999999996</c:v>
                </c:pt>
                <c:pt idx="3">
                  <c:v>0.81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27776"/>
        <c:axId val="216834048"/>
      </c:lineChart>
      <c:dateAx>
        <c:axId val="21682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834048"/>
        <c:crosses val="autoZero"/>
        <c:auto val="1"/>
        <c:lblOffset val="100"/>
        <c:baseTimeUnit val="years"/>
      </c:dateAx>
      <c:valAx>
        <c:axId val="216834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82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329.75</c:v>
                </c:pt>
                <c:pt idx="1">
                  <c:v>283.83999999999997</c:v>
                </c:pt>
                <c:pt idx="2">
                  <c:v>292.14</c:v>
                </c:pt>
                <c:pt idx="3">
                  <c:v>321.24</c:v>
                </c:pt>
                <c:pt idx="4">
                  <c:v>211.82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19616"/>
        <c:axId val="21752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589.41999999999996</c:v>
                </c:pt>
                <c:pt idx="1">
                  <c:v>608.24</c:v>
                </c:pt>
                <c:pt idx="2">
                  <c:v>633.30999999999995</c:v>
                </c:pt>
                <c:pt idx="3">
                  <c:v>648.09</c:v>
                </c:pt>
                <c:pt idx="4">
                  <c:v>344.19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519616"/>
        <c:axId val="217521536"/>
      </c:lineChart>
      <c:dateAx>
        <c:axId val="21751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521536"/>
        <c:crosses val="autoZero"/>
        <c:auto val="1"/>
        <c:lblOffset val="100"/>
        <c:baseTimeUnit val="years"/>
      </c:dateAx>
      <c:valAx>
        <c:axId val="217521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51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76.849999999999994</c:v>
                </c:pt>
                <c:pt idx="1">
                  <c:v>69.260000000000005</c:v>
                </c:pt>
                <c:pt idx="2">
                  <c:v>64.69</c:v>
                </c:pt>
                <c:pt idx="3">
                  <c:v>59.9</c:v>
                </c:pt>
                <c:pt idx="4">
                  <c:v>56.29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60192"/>
        <c:axId val="21756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260.54000000000002</c:v>
                </c:pt>
                <c:pt idx="1">
                  <c:v>263.83999999999997</c:v>
                </c:pt>
                <c:pt idx="2">
                  <c:v>257.41000000000003</c:v>
                </c:pt>
                <c:pt idx="3">
                  <c:v>253.86</c:v>
                </c:pt>
                <c:pt idx="4">
                  <c:v>252.09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560192"/>
        <c:axId val="217562112"/>
      </c:lineChart>
      <c:dateAx>
        <c:axId val="21756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562112"/>
        <c:crosses val="autoZero"/>
        <c:auto val="1"/>
        <c:lblOffset val="100"/>
        <c:baseTimeUnit val="years"/>
      </c:dateAx>
      <c:valAx>
        <c:axId val="217562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56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97.6</c:v>
                </c:pt>
                <c:pt idx="1">
                  <c:v>95.58</c:v>
                </c:pt>
                <c:pt idx="2">
                  <c:v>99.59</c:v>
                </c:pt>
                <c:pt idx="3">
                  <c:v>100.69</c:v>
                </c:pt>
                <c:pt idx="4">
                  <c:v>112.69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68992"/>
        <c:axId val="21727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102.82</c:v>
                </c:pt>
                <c:pt idx="1">
                  <c:v>100.16</c:v>
                </c:pt>
                <c:pt idx="2">
                  <c:v>100.16</c:v>
                </c:pt>
                <c:pt idx="3">
                  <c:v>100.07</c:v>
                </c:pt>
                <c:pt idx="4">
                  <c:v>106.22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68992"/>
        <c:axId val="217270912"/>
      </c:lineChart>
      <c:dateAx>
        <c:axId val="21726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270912"/>
        <c:crosses val="autoZero"/>
        <c:auto val="1"/>
        <c:lblOffset val="100"/>
        <c:baseTimeUnit val="years"/>
      </c:dateAx>
      <c:valAx>
        <c:axId val="21727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26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135.26</c:v>
                </c:pt>
                <c:pt idx="1">
                  <c:v>138.06</c:v>
                </c:pt>
                <c:pt idx="2">
                  <c:v>132.78</c:v>
                </c:pt>
                <c:pt idx="3">
                  <c:v>130.88999999999999</c:v>
                </c:pt>
                <c:pt idx="4">
                  <c:v>117.36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01376"/>
        <c:axId val="21730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161.72999999999999</c:v>
                </c:pt>
                <c:pt idx="1">
                  <c:v>166.38</c:v>
                </c:pt>
                <c:pt idx="2">
                  <c:v>166.17</c:v>
                </c:pt>
                <c:pt idx="3">
                  <c:v>164.93</c:v>
                </c:pt>
                <c:pt idx="4">
                  <c:v>155.22999999999999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01376"/>
        <c:axId val="217303296"/>
      </c:lineChart>
      <c:dateAx>
        <c:axId val="21730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303296"/>
        <c:crosses val="autoZero"/>
        <c:auto val="1"/>
        <c:lblOffset val="100"/>
        <c:baseTimeUnit val="years"/>
      </c:dateAx>
      <c:valAx>
        <c:axId val="21730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30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15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15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8" t="str">
        <f>データ!H6</f>
        <v>愛知県　半田市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A3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118783</v>
      </c>
      <c r="AJ8" s="75"/>
      <c r="AK8" s="75"/>
      <c r="AL8" s="75"/>
      <c r="AM8" s="75"/>
      <c r="AN8" s="75"/>
      <c r="AO8" s="75"/>
      <c r="AP8" s="76"/>
      <c r="AQ8" s="57">
        <f>データ!R6</f>
        <v>47.42</v>
      </c>
      <c r="AR8" s="57"/>
      <c r="AS8" s="57"/>
      <c r="AT8" s="57"/>
      <c r="AU8" s="57"/>
      <c r="AV8" s="57"/>
      <c r="AW8" s="57"/>
      <c r="AX8" s="57"/>
      <c r="AY8" s="57">
        <f>データ!S6</f>
        <v>2504.91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88.35</v>
      </c>
      <c r="K10" s="57"/>
      <c r="L10" s="57"/>
      <c r="M10" s="57"/>
      <c r="N10" s="57"/>
      <c r="O10" s="57"/>
      <c r="P10" s="57"/>
      <c r="Q10" s="57"/>
      <c r="R10" s="57">
        <f>データ!O6</f>
        <v>99.38</v>
      </c>
      <c r="S10" s="57"/>
      <c r="T10" s="57"/>
      <c r="U10" s="57"/>
      <c r="V10" s="57"/>
      <c r="W10" s="57"/>
      <c r="X10" s="57"/>
      <c r="Y10" s="57"/>
      <c r="Z10" s="65">
        <f>データ!P6</f>
        <v>1900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117955</v>
      </c>
      <c r="AJ10" s="65"/>
      <c r="AK10" s="65"/>
      <c r="AL10" s="65"/>
      <c r="AM10" s="65"/>
      <c r="AN10" s="65"/>
      <c r="AO10" s="65"/>
      <c r="AP10" s="65"/>
      <c r="AQ10" s="57">
        <f>データ!U6</f>
        <v>47.24</v>
      </c>
      <c r="AR10" s="57"/>
      <c r="AS10" s="57"/>
      <c r="AT10" s="57"/>
      <c r="AU10" s="57"/>
      <c r="AV10" s="57"/>
      <c r="AW10" s="57"/>
      <c r="AX10" s="57"/>
      <c r="AY10" s="57">
        <f>データ!V6</f>
        <v>2496.9299999999998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232050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愛知県　半田市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A3</v>
      </c>
      <c r="M6" s="32" t="str">
        <f t="shared" si="3"/>
        <v>-</v>
      </c>
      <c r="N6" s="32">
        <f t="shared" si="3"/>
        <v>88.35</v>
      </c>
      <c r="O6" s="32">
        <f t="shared" si="3"/>
        <v>99.38</v>
      </c>
      <c r="P6" s="32">
        <f t="shared" si="3"/>
        <v>1900</v>
      </c>
      <c r="Q6" s="32">
        <f t="shared" si="3"/>
        <v>118783</v>
      </c>
      <c r="R6" s="32">
        <f t="shared" si="3"/>
        <v>47.42</v>
      </c>
      <c r="S6" s="32">
        <f t="shared" si="3"/>
        <v>2504.91</v>
      </c>
      <c r="T6" s="32">
        <f t="shared" si="3"/>
        <v>117955</v>
      </c>
      <c r="U6" s="32">
        <f t="shared" si="3"/>
        <v>47.24</v>
      </c>
      <c r="V6" s="32">
        <f t="shared" si="3"/>
        <v>2496.9299999999998</v>
      </c>
      <c r="W6" s="33">
        <f>IF(W7="",NA(),W7)</f>
        <v>104.27</v>
      </c>
      <c r="X6" s="33">
        <f t="shared" ref="X6:AF6" si="4">IF(X7="",NA(),X7)</f>
        <v>102.3</v>
      </c>
      <c r="Y6" s="33">
        <f t="shared" si="4"/>
        <v>107.4</v>
      </c>
      <c r="Z6" s="33">
        <f t="shared" si="4"/>
        <v>109.25</v>
      </c>
      <c r="AA6" s="33">
        <f t="shared" si="4"/>
        <v>116.81</v>
      </c>
      <c r="AB6" s="33">
        <f t="shared" si="4"/>
        <v>109.88</v>
      </c>
      <c r="AC6" s="33">
        <f t="shared" si="4"/>
        <v>107.74</v>
      </c>
      <c r="AD6" s="33">
        <f t="shared" si="4"/>
        <v>107.91</v>
      </c>
      <c r="AE6" s="33">
        <f t="shared" si="4"/>
        <v>108.44</v>
      </c>
      <c r="AF6" s="33">
        <f t="shared" si="4"/>
        <v>113.11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1.1399999999999999</v>
      </c>
      <c r="AN6" s="33">
        <f t="shared" si="5"/>
        <v>0.45</v>
      </c>
      <c r="AO6" s="33">
        <f t="shared" si="5"/>
        <v>0.57999999999999996</v>
      </c>
      <c r="AP6" s="33">
        <f t="shared" si="5"/>
        <v>0.81</v>
      </c>
      <c r="AQ6" s="32">
        <f t="shared" si="5"/>
        <v>0</v>
      </c>
      <c r="AR6" s="32" t="str">
        <f>IF(AR7="","",IF(AR7="-","【-】","【"&amp;SUBSTITUTE(TEXT(AR7,"#,##0.00"),"-","△")&amp;"】"))</f>
        <v>【0.81】</v>
      </c>
      <c r="AS6" s="33">
        <f>IF(AS7="",NA(),AS7)</f>
        <v>329.75</v>
      </c>
      <c r="AT6" s="33">
        <f t="shared" ref="AT6:BB6" si="6">IF(AT7="",NA(),AT7)</f>
        <v>283.83999999999997</v>
      </c>
      <c r="AU6" s="33">
        <f t="shared" si="6"/>
        <v>292.14</v>
      </c>
      <c r="AV6" s="33">
        <f t="shared" si="6"/>
        <v>321.24</v>
      </c>
      <c r="AW6" s="33">
        <f t="shared" si="6"/>
        <v>211.82</v>
      </c>
      <c r="AX6" s="33">
        <f t="shared" si="6"/>
        <v>589.41999999999996</v>
      </c>
      <c r="AY6" s="33">
        <f t="shared" si="6"/>
        <v>608.24</v>
      </c>
      <c r="AZ6" s="33">
        <f t="shared" si="6"/>
        <v>633.30999999999995</v>
      </c>
      <c r="BA6" s="33">
        <f t="shared" si="6"/>
        <v>648.09</v>
      </c>
      <c r="BB6" s="33">
        <f t="shared" si="6"/>
        <v>344.19</v>
      </c>
      <c r="BC6" s="32" t="str">
        <f>IF(BC7="","",IF(BC7="-","【-】","【"&amp;SUBSTITUTE(TEXT(BC7,"#,##0.00"),"-","△")&amp;"】"))</f>
        <v>【264.16】</v>
      </c>
      <c r="BD6" s="33">
        <f>IF(BD7="",NA(),BD7)</f>
        <v>76.849999999999994</v>
      </c>
      <c r="BE6" s="33">
        <f t="shared" ref="BE6:BM6" si="7">IF(BE7="",NA(),BE7)</f>
        <v>69.260000000000005</v>
      </c>
      <c r="BF6" s="33">
        <f t="shared" si="7"/>
        <v>64.69</v>
      </c>
      <c r="BG6" s="33">
        <f t="shared" si="7"/>
        <v>59.9</v>
      </c>
      <c r="BH6" s="33">
        <f t="shared" si="7"/>
        <v>56.29</v>
      </c>
      <c r="BI6" s="33">
        <f t="shared" si="7"/>
        <v>260.54000000000002</v>
      </c>
      <c r="BJ6" s="33">
        <f t="shared" si="7"/>
        <v>263.83999999999997</v>
      </c>
      <c r="BK6" s="33">
        <f t="shared" si="7"/>
        <v>257.41000000000003</v>
      </c>
      <c r="BL6" s="33">
        <f t="shared" si="7"/>
        <v>253.86</v>
      </c>
      <c r="BM6" s="33">
        <f t="shared" si="7"/>
        <v>252.09</v>
      </c>
      <c r="BN6" s="32" t="str">
        <f>IF(BN7="","",IF(BN7="-","【-】","【"&amp;SUBSTITUTE(TEXT(BN7,"#,##0.00"),"-","△")&amp;"】"))</f>
        <v>【283.72】</v>
      </c>
      <c r="BO6" s="33">
        <f>IF(BO7="",NA(),BO7)</f>
        <v>97.6</v>
      </c>
      <c r="BP6" s="33">
        <f t="shared" ref="BP6:BX6" si="8">IF(BP7="",NA(),BP7)</f>
        <v>95.58</v>
      </c>
      <c r="BQ6" s="33">
        <f t="shared" si="8"/>
        <v>99.59</v>
      </c>
      <c r="BR6" s="33">
        <f t="shared" si="8"/>
        <v>100.69</v>
      </c>
      <c r="BS6" s="33">
        <f t="shared" si="8"/>
        <v>112.69</v>
      </c>
      <c r="BT6" s="33">
        <f t="shared" si="8"/>
        <v>102.82</v>
      </c>
      <c r="BU6" s="33">
        <f t="shared" si="8"/>
        <v>100.16</v>
      </c>
      <c r="BV6" s="33">
        <f t="shared" si="8"/>
        <v>100.16</v>
      </c>
      <c r="BW6" s="33">
        <f t="shared" si="8"/>
        <v>100.07</v>
      </c>
      <c r="BX6" s="33">
        <f t="shared" si="8"/>
        <v>106.22</v>
      </c>
      <c r="BY6" s="32" t="str">
        <f>IF(BY7="","",IF(BY7="-","【-】","【"&amp;SUBSTITUTE(TEXT(BY7,"#,##0.00"),"-","△")&amp;"】"))</f>
        <v>【104.60】</v>
      </c>
      <c r="BZ6" s="33">
        <f>IF(BZ7="",NA(),BZ7)</f>
        <v>135.26</v>
      </c>
      <c r="CA6" s="33">
        <f t="shared" ref="CA6:CI6" si="9">IF(CA7="",NA(),CA7)</f>
        <v>138.06</v>
      </c>
      <c r="CB6" s="33">
        <f t="shared" si="9"/>
        <v>132.78</v>
      </c>
      <c r="CC6" s="33">
        <f t="shared" si="9"/>
        <v>130.88999999999999</v>
      </c>
      <c r="CD6" s="33">
        <f t="shared" si="9"/>
        <v>117.36</v>
      </c>
      <c r="CE6" s="33">
        <f t="shared" si="9"/>
        <v>161.72999999999999</v>
      </c>
      <c r="CF6" s="33">
        <f t="shared" si="9"/>
        <v>166.38</v>
      </c>
      <c r="CG6" s="33">
        <f t="shared" si="9"/>
        <v>166.17</v>
      </c>
      <c r="CH6" s="33">
        <f t="shared" si="9"/>
        <v>164.93</v>
      </c>
      <c r="CI6" s="33">
        <f t="shared" si="9"/>
        <v>155.22999999999999</v>
      </c>
      <c r="CJ6" s="32" t="str">
        <f>IF(CJ7="","",IF(CJ7="-","【-】","【"&amp;SUBSTITUTE(TEXT(CJ7,"#,##0.00"),"-","△")&amp;"】"))</f>
        <v>【164.21】</v>
      </c>
      <c r="CK6" s="33">
        <f>IF(CK7="",NA(),CK7)</f>
        <v>86.58</v>
      </c>
      <c r="CL6" s="33">
        <f t="shared" ref="CL6:CT6" si="10">IF(CL7="",NA(),CL7)</f>
        <v>85.76</v>
      </c>
      <c r="CM6" s="33">
        <f t="shared" si="10"/>
        <v>85.93</v>
      </c>
      <c r="CN6" s="33">
        <f t="shared" si="10"/>
        <v>79.88</v>
      </c>
      <c r="CO6" s="33">
        <f t="shared" si="10"/>
        <v>76.84</v>
      </c>
      <c r="CP6" s="33">
        <f t="shared" si="10"/>
        <v>63.12</v>
      </c>
      <c r="CQ6" s="33">
        <f t="shared" si="10"/>
        <v>62.81</v>
      </c>
      <c r="CR6" s="33">
        <f t="shared" si="10"/>
        <v>62.5</v>
      </c>
      <c r="CS6" s="33">
        <f t="shared" si="10"/>
        <v>62.45</v>
      </c>
      <c r="CT6" s="33">
        <f t="shared" si="10"/>
        <v>62.12</v>
      </c>
      <c r="CU6" s="32" t="str">
        <f>IF(CU7="","",IF(CU7="-","【-】","【"&amp;SUBSTITUTE(TEXT(CU7,"#,##0.00"),"-","△")&amp;"】"))</f>
        <v>【59.80】</v>
      </c>
      <c r="CV6" s="33">
        <f>IF(CV7="",NA(),CV7)</f>
        <v>93.45</v>
      </c>
      <c r="CW6" s="33">
        <f t="shared" ref="CW6:DE6" si="11">IF(CW7="",NA(),CW7)</f>
        <v>92.85</v>
      </c>
      <c r="CX6" s="33">
        <f t="shared" si="11"/>
        <v>92.48</v>
      </c>
      <c r="CY6" s="33">
        <f t="shared" si="11"/>
        <v>92.33</v>
      </c>
      <c r="CZ6" s="33">
        <f t="shared" si="11"/>
        <v>93.07</v>
      </c>
      <c r="DA6" s="33">
        <f t="shared" si="11"/>
        <v>89.94</v>
      </c>
      <c r="DB6" s="33">
        <f t="shared" si="11"/>
        <v>89.45</v>
      </c>
      <c r="DC6" s="33">
        <f t="shared" si="11"/>
        <v>89.62</v>
      </c>
      <c r="DD6" s="33">
        <f t="shared" si="11"/>
        <v>89.76</v>
      </c>
      <c r="DE6" s="33">
        <f t="shared" si="11"/>
        <v>89.45</v>
      </c>
      <c r="DF6" s="32" t="str">
        <f>IF(DF7="","",IF(DF7="-","【-】","【"&amp;SUBSTITUTE(TEXT(DF7,"#,##0.00"),"-","△")&amp;"】"))</f>
        <v>【89.78】</v>
      </c>
      <c r="DG6" s="33">
        <f>IF(DG7="",NA(),DG7)</f>
        <v>42.06</v>
      </c>
      <c r="DH6" s="33">
        <f t="shared" ref="DH6:DP6" si="12">IF(DH7="",NA(),DH7)</f>
        <v>42.72</v>
      </c>
      <c r="DI6" s="33">
        <f t="shared" si="12"/>
        <v>43.61</v>
      </c>
      <c r="DJ6" s="33">
        <f t="shared" si="12"/>
        <v>44.57</v>
      </c>
      <c r="DK6" s="33">
        <f t="shared" si="12"/>
        <v>44.31</v>
      </c>
      <c r="DL6" s="33">
        <f t="shared" si="12"/>
        <v>38.29</v>
      </c>
      <c r="DM6" s="33">
        <f t="shared" si="12"/>
        <v>39.159999999999997</v>
      </c>
      <c r="DN6" s="33">
        <f t="shared" si="12"/>
        <v>40.21</v>
      </c>
      <c r="DO6" s="33">
        <f t="shared" si="12"/>
        <v>41.12</v>
      </c>
      <c r="DP6" s="33">
        <f t="shared" si="12"/>
        <v>44.91</v>
      </c>
      <c r="DQ6" s="32" t="str">
        <f>IF(DQ7="","",IF(DQ7="-","【-】","【"&amp;SUBSTITUTE(TEXT(DQ7,"#,##0.00"),"-","△")&amp;"】"))</f>
        <v>【46.31】</v>
      </c>
      <c r="DR6" s="33">
        <f>IF(DR7="",NA(),DR7)</f>
        <v>3.08</v>
      </c>
      <c r="DS6" s="33">
        <f t="shared" ref="DS6:EA6" si="13">IF(DS7="",NA(),DS7)</f>
        <v>2.5099999999999998</v>
      </c>
      <c r="DT6" s="33">
        <f t="shared" si="13"/>
        <v>4</v>
      </c>
      <c r="DU6" s="33">
        <f t="shared" si="13"/>
        <v>4.25</v>
      </c>
      <c r="DV6" s="33">
        <f t="shared" si="13"/>
        <v>3.82</v>
      </c>
      <c r="DW6" s="33">
        <f t="shared" si="13"/>
        <v>7.87</v>
      </c>
      <c r="DX6" s="33">
        <f t="shared" si="13"/>
        <v>9.14</v>
      </c>
      <c r="DY6" s="33">
        <f t="shared" si="13"/>
        <v>10.19</v>
      </c>
      <c r="DZ6" s="33">
        <f t="shared" si="13"/>
        <v>10.9</v>
      </c>
      <c r="EA6" s="33">
        <f t="shared" si="13"/>
        <v>12.03</v>
      </c>
      <c r="EB6" s="32" t="str">
        <f>IF(EB7="","",IF(EB7="-","【-】","【"&amp;SUBSTITUTE(TEXT(EB7,"#,##0.00"),"-","△")&amp;"】"))</f>
        <v>【12.42】</v>
      </c>
      <c r="EC6" s="33">
        <f>IF(EC7="",NA(),EC7)</f>
        <v>0.72</v>
      </c>
      <c r="ED6" s="33">
        <f t="shared" ref="ED6:EL6" si="14">IF(ED7="",NA(),ED7)</f>
        <v>1.1499999999999999</v>
      </c>
      <c r="EE6" s="33">
        <f t="shared" si="14"/>
        <v>0.96</v>
      </c>
      <c r="EF6" s="33">
        <f t="shared" si="14"/>
        <v>1.0900000000000001</v>
      </c>
      <c r="EG6" s="33">
        <f t="shared" si="14"/>
        <v>0.73</v>
      </c>
      <c r="EH6" s="33">
        <f t="shared" si="14"/>
        <v>0.9</v>
      </c>
      <c r="EI6" s="33">
        <f t="shared" si="14"/>
        <v>1.01</v>
      </c>
      <c r="EJ6" s="33">
        <f t="shared" si="14"/>
        <v>0.88</v>
      </c>
      <c r="EK6" s="33">
        <f t="shared" si="14"/>
        <v>0.85</v>
      </c>
      <c r="EL6" s="33">
        <f t="shared" si="14"/>
        <v>0.75</v>
      </c>
      <c r="EM6" s="32" t="str">
        <f>IF(EM7="","",IF(EM7="-","【-】","【"&amp;SUBSTITUTE(TEXT(EM7,"#,##0.00"),"-","△")&amp;"】"))</f>
        <v>【0.78】</v>
      </c>
    </row>
    <row r="7" spans="1:143" s="34" customFormat="1" x14ac:dyDescent="0.15">
      <c r="A7" s="26"/>
      <c r="B7" s="35">
        <v>2014</v>
      </c>
      <c r="C7" s="35">
        <v>232050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88.35</v>
      </c>
      <c r="O7" s="36">
        <v>99.38</v>
      </c>
      <c r="P7" s="36">
        <v>1900</v>
      </c>
      <c r="Q7" s="36">
        <v>118783</v>
      </c>
      <c r="R7" s="36">
        <v>47.42</v>
      </c>
      <c r="S7" s="36">
        <v>2504.91</v>
      </c>
      <c r="T7" s="36">
        <v>117955</v>
      </c>
      <c r="U7" s="36">
        <v>47.24</v>
      </c>
      <c r="V7" s="36">
        <v>2496.9299999999998</v>
      </c>
      <c r="W7" s="36">
        <v>104.27</v>
      </c>
      <c r="X7" s="36">
        <v>102.3</v>
      </c>
      <c r="Y7" s="36">
        <v>107.4</v>
      </c>
      <c r="Z7" s="36">
        <v>109.25</v>
      </c>
      <c r="AA7" s="36">
        <v>116.81</v>
      </c>
      <c r="AB7" s="36">
        <v>109.88</v>
      </c>
      <c r="AC7" s="36">
        <v>107.74</v>
      </c>
      <c r="AD7" s="36">
        <v>107.91</v>
      </c>
      <c r="AE7" s="36">
        <v>108.44</v>
      </c>
      <c r="AF7" s="36">
        <v>113.11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1.1399999999999999</v>
      </c>
      <c r="AN7" s="36">
        <v>0.45</v>
      </c>
      <c r="AO7" s="36">
        <v>0.57999999999999996</v>
      </c>
      <c r="AP7" s="36">
        <v>0.81</v>
      </c>
      <c r="AQ7" s="36">
        <v>0</v>
      </c>
      <c r="AR7" s="36">
        <v>0.81</v>
      </c>
      <c r="AS7" s="36">
        <v>329.75</v>
      </c>
      <c r="AT7" s="36">
        <v>283.83999999999997</v>
      </c>
      <c r="AU7" s="36">
        <v>292.14</v>
      </c>
      <c r="AV7" s="36">
        <v>321.24</v>
      </c>
      <c r="AW7" s="36">
        <v>211.82</v>
      </c>
      <c r="AX7" s="36">
        <v>589.41999999999996</v>
      </c>
      <c r="AY7" s="36">
        <v>608.24</v>
      </c>
      <c r="AZ7" s="36">
        <v>633.30999999999995</v>
      </c>
      <c r="BA7" s="36">
        <v>648.09</v>
      </c>
      <c r="BB7" s="36">
        <v>344.19</v>
      </c>
      <c r="BC7" s="36">
        <v>264.16000000000003</v>
      </c>
      <c r="BD7" s="36">
        <v>76.849999999999994</v>
      </c>
      <c r="BE7" s="36">
        <v>69.260000000000005</v>
      </c>
      <c r="BF7" s="36">
        <v>64.69</v>
      </c>
      <c r="BG7" s="36">
        <v>59.9</v>
      </c>
      <c r="BH7" s="36">
        <v>56.29</v>
      </c>
      <c r="BI7" s="36">
        <v>260.54000000000002</v>
      </c>
      <c r="BJ7" s="36">
        <v>263.83999999999997</v>
      </c>
      <c r="BK7" s="36">
        <v>257.41000000000003</v>
      </c>
      <c r="BL7" s="36">
        <v>253.86</v>
      </c>
      <c r="BM7" s="36">
        <v>252.09</v>
      </c>
      <c r="BN7" s="36">
        <v>283.72000000000003</v>
      </c>
      <c r="BO7" s="36">
        <v>97.6</v>
      </c>
      <c r="BP7" s="36">
        <v>95.58</v>
      </c>
      <c r="BQ7" s="36">
        <v>99.59</v>
      </c>
      <c r="BR7" s="36">
        <v>100.69</v>
      </c>
      <c r="BS7" s="36">
        <v>112.69</v>
      </c>
      <c r="BT7" s="36">
        <v>102.82</v>
      </c>
      <c r="BU7" s="36">
        <v>100.16</v>
      </c>
      <c r="BV7" s="36">
        <v>100.16</v>
      </c>
      <c r="BW7" s="36">
        <v>100.07</v>
      </c>
      <c r="BX7" s="36">
        <v>106.22</v>
      </c>
      <c r="BY7" s="36">
        <v>104.6</v>
      </c>
      <c r="BZ7" s="36">
        <v>135.26</v>
      </c>
      <c r="CA7" s="36">
        <v>138.06</v>
      </c>
      <c r="CB7" s="36">
        <v>132.78</v>
      </c>
      <c r="CC7" s="36">
        <v>130.88999999999999</v>
      </c>
      <c r="CD7" s="36">
        <v>117.36</v>
      </c>
      <c r="CE7" s="36">
        <v>161.72999999999999</v>
      </c>
      <c r="CF7" s="36">
        <v>166.38</v>
      </c>
      <c r="CG7" s="36">
        <v>166.17</v>
      </c>
      <c r="CH7" s="36">
        <v>164.93</v>
      </c>
      <c r="CI7" s="36">
        <v>155.22999999999999</v>
      </c>
      <c r="CJ7" s="36">
        <v>164.21</v>
      </c>
      <c r="CK7" s="36">
        <v>86.58</v>
      </c>
      <c r="CL7" s="36">
        <v>85.76</v>
      </c>
      <c r="CM7" s="36">
        <v>85.93</v>
      </c>
      <c r="CN7" s="36">
        <v>79.88</v>
      </c>
      <c r="CO7" s="36">
        <v>76.84</v>
      </c>
      <c r="CP7" s="36">
        <v>63.12</v>
      </c>
      <c r="CQ7" s="36">
        <v>62.81</v>
      </c>
      <c r="CR7" s="36">
        <v>62.5</v>
      </c>
      <c r="CS7" s="36">
        <v>62.45</v>
      </c>
      <c r="CT7" s="36">
        <v>62.12</v>
      </c>
      <c r="CU7" s="36">
        <v>59.8</v>
      </c>
      <c r="CV7" s="36">
        <v>93.45</v>
      </c>
      <c r="CW7" s="36">
        <v>92.85</v>
      </c>
      <c r="CX7" s="36">
        <v>92.48</v>
      </c>
      <c r="CY7" s="36">
        <v>92.33</v>
      </c>
      <c r="CZ7" s="36">
        <v>93.07</v>
      </c>
      <c r="DA7" s="36">
        <v>89.94</v>
      </c>
      <c r="DB7" s="36">
        <v>89.45</v>
      </c>
      <c r="DC7" s="36">
        <v>89.62</v>
      </c>
      <c r="DD7" s="36">
        <v>89.76</v>
      </c>
      <c r="DE7" s="36">
        <v>89.45</v>
      </c>
      <c r="DF7" s="36">
        <v>89.78</v>
      </c>
      <c r="DG7" s="36">
        <v>42.06</v>
      </c>
      <c r="DH7" s="36">
        <v>42.72</v>
      </c>
      <c r="DI7" s="36">
        <v>43.61</v>
      </c>
      <c r="DJ7" s="36">
        <v>44.57</v>
      </c>
      <c r="DK7" s="36">
        <v>44.31</v>
      </c>
      <c r="DL7" s="36">
        <v>38.29</v>
      </c>
      <c r="DM7" s="36">
        <v>39.159999999999997</v>
      </c>
      <c r="DN7" s="36">
        <v>40.21</v>
      </c>
      <c r="DO7" s="36">
        <v>41.12</v>
      </c>
      <c r="DP7" s="36">
        <v>44.91</v>
      </c>
      <c r="DQ7" s="36">
        <v>46.31</v>
      </c>
      <c r="DR7" s="36">
        <v>3.08</v>
      </c>
      <c r="DS7" s="36">
        <v>2.5099999999999998</v>
      </c>
      <c r="DT7" s="36">
        <v>4</v>
      </c>
      <c r="DU7" s="36">
        <v>4.25</v>
      </c>
      <c r="DV7" s="36">
        <v>3.82</v>
      </c>
      <c r="DW7" s="36">
        <v>7.87</v>
      </c>
      <c r="DX7" s="36">
        <v>9.14</v>
      </c>
      <c r="DY7" s="36">
        <v>10.19</v>
      </c>
      <c r="DZ7" s="36">
        <v>10.9</v>
      </c>
      <c r="EA7" s="36">
        <v>12.03</v>
      </c>
      <c r="EB7" s="36">
        <v>12.42</v>
      </c>
      <c r="EC7" s="36">
        <v>0.72</v>
      </c>
      <c r="ED7" s="36">
        <v>1.1499999999999999</v>
      </c>
      <c r="EE7" s="36">
        <v>0.96</v>
      </c>
      <c r="EF7" s="36">
        <v>1.0900000000000001</v>
      </c>
      <c r="EG7" s="36">
        <v>0.73</v>
      </c>
      <c r="EH7" s="36">
        <v>0.9</v>
      </c>
      <c r="EI7" s="36">
        <v>1.01</v>
      </c>
      <c r="EJ7" s="36">
        <v>0.88</v>
      </c>
      <c r="EK7" s="36">
        <v>0.85</v>
      </c>
      <c r="EL7" s="36">
        <v>0.75</v>
      </c>
      <c r="EM7" s="36">
        <v>0.78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愛知県</cp:lastModifiedBy>
  <cp:lastPrinted>2016-02-24T02:25:33Z</cp:lastPrinted>
  <dcterms:created xsi:type="dcterms:W3CDTF">2016-02-03T07:22:18Z</dcterms:created>
  <dcterms:modified xsi:type="dcterms:W3CDTF">2016-02-24T02:27:05Z</dcterms:modified>
</cp:coreProperties>
</file>